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rvgld.sharepoint.com/sites/WOO-Team-Woo-verzoekaanleveringinhoudendivTEST/Gedeelde documenten/Verzoeken/2024-011119 disfunct Attema Footprint (MB)/3/Originelen/"/>
    </mc:Choice>
  </mc:AlternateContent>
  <xr:revisionPtr revIDLastSave="1" documentId="8_{D509CE87-61E4-4948-B557-C0A3716AAC25}" xr6:coauthVersionLast="47" xr6:coauthVersionMax="47" xr10:uidLastSave="{71FB14C0-55A8-4F28-9DF6-DF25D3C9E44E}"/>
  <workbookProtection workbookAlgorithmName="SHA-512" workbookHashValue="sQAijMlC4hD/J0TyvH0mtIy8y7boxN4egZR0ufXOJ8uSG73QqQ1lNt+9mpjrqIRF9UF84hzcSul+U9JBb8vcVQ==" workbookSaltValue="GOpM628iytzaA1a1m/i9aQ==" workbookSpinCount="100000" lockStructure="1"/>
  <bookViews>
    <workbookView xWindow="-108" yWindow="-108" windowWidth="23256" windowHeight="12576" activeTab="4" xr2:uid="{7C787379-7F4C-43B3-8957-EFD979941972}"/>
  </bookViews>
  <sheets>
    <sheet name="totaal (list Angela)" sheetId="3" r:id="rId1"/>
    <sheet name="Lijst AVG" sheetId="4" r:id="rId2"/>
    <sheet name="hobbymatig geen oordeel" sheetId="1" state="hidden" r:id="rId3"/>
    <sheet name="hobbymatig met oordeel" sheetId="2" state="hidden" r:id="rId4"/>
    <sheet name="BTW calc template" sheetId="5" r:id="rId5"/>
  </sheets>
  <definedNames>
    <definedName name="_xlnm._FilterDatabase" localSheetId="2" hidden="1">'hobbymatig geen oordeel'!$A$1:$I$1</definedName>
    <definedName name="_xlnm._FilterDatabase" localSheetId="3" hidden="1">'hobbymatig met oordeel'!$A$1:$I$1</definedName>
    <definedName name="_xlnm._FilterDatabase" localSheetId="0" hidden="1">'totaal (list Angela)'!$G$1:$N$1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26" i="5" l="1"/>
  <c r="D226" i="5"/>
  <c r="F223" i="5"/>
  <c r="F224" i="5" s="1"/>
  <c r="D223" i="5"/>
  <c r="D224" i="5" s="1"/>
  <c r="F211" i="5"/>
  <c r="F212" i="5" s="1"/>
  <c r="D211" i="5"/>
  <c r="D212" i="5" s="1"/>
  <c r="F3" i="3"/>
  <c r="F4" i="3"/>
  <c r="F5" i="3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55" i="3"/>
  <c r="F56" i="3"/>
  <c r="F57" i="3"/>
  <c r="F2" i="3"/>
  <c r="F199" i="5"/>
  <c r="F200" i="5" s="1"/>
  <c r="D199" i="5"/>
  <c r="D200" i="5" s="1"/>
  <c r="H200" i="5" s="1"/>
  <c r="F187" i="5"/>
  <c r="F188" i="5" s="1"/>
  <c r="D187" i="5"/>
  <c r="D188" i="5" s="1"/>
  <c r="F176" i="5"/>
  <c r="D176" i="5"/>
  <c r="F175" i="5"/>
  <c r="H175" i="5" s="1"/>
  <c r="D175" i="5"/>
  <c r="F164" i="5"/>
  <c r="F165" i="5" s="1"/>
  <c r="D164" i="5"/>
  <c r="D165" i="5" s="1"/>
  <c r="F151" i="5"/>
  <c r="F152" i="5" s="1"/>
  <c r="D151" i="5"/>
  <c r="D152" i="5" s="1"/>
  <c r="F139" i="5"/>
  <c r="F140" i="5" s="1"/>
  <c r="D139" i="5"/>
  <c r="D140" i="5" s="1"/>
  <c r="H140" i="5" s="1"/>
  <c r="N90" i="5"/>
  <c r="M54" i="5"/>
  <c r="D125" i="5"/>
  <c r="F124" i="5"/>
  <c r="F125" i="5" s="1"/>
  <c r="D124" i="5"/>
  <c r="F111" i="5"/>
  <c r="F112" i="5" s="1"/>
  <c r="D111" i="5"/>
  <c r="D112" i="5" s="1"/>
  <c r="F98" i="5"/>
  <c r="F99" i="5" s="1"/>
  <c r="D98" i="5"/>
  <c r="D99" i="5" s="1"/>
  <c r="D86" i="5"/>
  <c r="F85" i="5"/>
  <c r="F86" i="5" s="1"/>
  <c r="D85" i="5"/>
  <c r="F73" i="5"/>
  <c r="F74" i="5" s="1"/>
  <c r="D73" i="5"/>
  <c r="D74" i="5" s="1"/>
  <c r="F60" i="5"/>
  <c r="F61" i="5" s="1"/>
  <c r="D60" i="5"/>
  <c r="D61" i="5" s="1"/>
  <c r="F47" i="5"/>
  <c r="F48" i="5" s="1"/>
  <c r="D47" i="5"/>
  <c r="D48" i="5" s="1"/>
  <c r="F34" i="5"/>
  <c r="F35" i="5" s="1"/>
  <c r="D34" i="5"/>
  <c r="D35" i="5" s="1"/>
  <c r="F22" i="5"/>
  <c r="F23" i="5" s="1"/>
  <c r="D22" i="5"/>
  <c r="D23" i="5" s="1"/>
  <c r="D10" i="5"/>
  <c r="F9" i="5"/>
  <c r="F10" i="5" s="1"/>
  <c r="D9" i="5"/>
  <c r="H48" i="5" l="1"/>
  <c r="H212" i="5"/>
  <c r="H224" i="5"/>
  <c r="H223" i="5"/>
  <c r="H211" i="5"/>
  <c r="H199" i="5"/>
  <c r="H188" i="5"/>
  <c r="H187" i="5"/>
  <c r="H176" i="5"/>
  <c r="H165" i="5"/>
  <c r="H164" i="5"/>
  <c r="H151" i="5"/>
  <c r="H152" i="5"/>
  <c r="H139" i="5"/>
  <c r="H125" i="5"/>
  <c r="H124" i="5"/>
  <c r="H85" i="5"/>
  <c r="H86" i="5"/>
  <c r="H74" i="5"/>
  <c r="H35" i="5"/>
  <c r="H34" i="5"/>
  <c r="H112" i="5"/>
  <c r="H111" i="5"/>
  <c r="H99" i="5"/>
  <c r="H98" i="5"/>
  <c r="H61" i="5"/>
  <c r="H60" i="5"/>
  <c r="H73" i="5"/>
  <c r="H47" i="5"/>
  <c r="H10" i="5"/>
  <c r="H9" i="5"/>
  <c r="H22" i="5"/>
  <c r="H23" i="5"/>
</calcChain>
</file>

<file path=xl/sharedStrings.xml><?xml version="1.0" encoding="utf-8"?>
<sst xmlns="http://schemas.openxmlformats.org/spreadsheetml/2006/main" count="1039" uniqueCount="370">
  <si>
    <t>tkw</t>
  </si>
  <si>
    <t>zaaknummer</t>
  </si>
  <si>
    <t>ticketstatus</t>
  </si>
  <si>
    <t>projecttype</t>
  </si>
  <si>
    <t>oordeel</t>
  </si>
  <si>
    <t>bedragTaxatie</t>
  </si>
  <si>
    <t>datum_besluit</t>
  </si>
  <si>
    <t>datumEindtaxatie</t>
  </si>
  <si>
    <t>aanvraagdatum</t>
  </si>
  <si>
    <t>128916 - Noord-Brabant - Bianca Blok</t>
  </si>
  <si>
    <t>Taxatierapport ontvangen</t>
  </si>
  <si>
    <t>TKW aanvraag Wolf</t>
  </si>
  <si>
    <t>278.34</t>
  </si>
  <si>
    <t>NULL</t>
  </si>
  <si>
    <t>2023-12-28 16:44:28.550</t>
  </si>
  <si>
    <t>2023-12-02 09:14:30.000</t>
  </si>
  <si>
    <t>128966 - Gelderland - Wendele Schlimmer</t>
  </si>
  <si>
    <t>1578.77</t>
  </si>
  <si>
    <t>2024-01-06 17:17:55.677</t>
  </si>
  <si>
    <t>2023-12-07 13:00:42.000</t>
  </si>
  <si>
    <t>129454 - Gelderland - Gerrard Hop</t>
  </si>
  <si>
    <t>217.84</t>
  </si>
  <si>
    <t>2024-01-25 00:22:53.927</t>
  </si>
  <si>
    <t>2024-01-16 12:13:07.000</t>
  </si>
  <si>
    <t>129328 - Friesland - Tineke de Jong</t>
  </si>
  <si>
    <t>266.24</t>
  </si>
  <si>
    <t>2024-01-25 22:52:08.500</t>
  </si>
  <si>
    <t>2024-01-09 14:33:39.000</t>
  </si>
  <si>
    <t>129402 - Friesland - L.Koeling</t>
  </si>
  <si>
    <t>469.66</t>
  </si>
  <si>
    <t>2024-01-28 21:49:52.847</t>
  </si>
  <si>
    <t>2024-01-14 10:57:24.000</t>
  </si>
  <si>
    <t>129535 - Gelderland - Eibert ten Brink</t>
  </si>
  <si>
    <t>437.06</t>
  </si>
  <si>
    <t>2024-02-05 18:02:57.100</t>
  </si>
  <si>
    <t>2024-01-22 08:39:31.000</t>
  </si>
  <si>
    <t>129685 - Gelderland - Rik Heijboer</t>
  </si>
  <si>
    <t>327.26</t>
  </si>
  <si>
    <t>2024-02-08 21:57:42.767</t>
  </si>
  <si>
    <t>2024-01-27 08:32:54.000</t>
  </si>
  <si>
    <t>129601 - Gelderland - Gerrard Hop</t>
  </si>
  <si>
    <t>644.83</t>
  </si>
  <si>
    <t>2024-02-08 22:00:16.170</t>
  </si>
  <si>
    <t>2024-01-24 09:24:41.000</t>
  </si>
  <si>
    <t>129699 -  - M. Pater</t>
  </si>
  <si>
    <t>546.98</t>
  </si>
  <si>
    <t>2024-02-12 20:45:25.980</t>
  </si>
  <si>
    <t>2024-01-28 11:09:16.000</t>
  </si>
  <si>
    <t>129833 - Gelderland - Erik Blankespoor</t>
  </si>
  <si>
    <t>436.93</t>
  </si>
  <si>
    <t>2024-02-12 21:07:28.843</t>
  </si>
  <si>
    <t>2024-02-01 10:19:09.000</t>
  </si>
  <si>
    <t>129405 - Gelderland - Eibert ten Brink</t>
  </si>
  <si>
    <t>861.59</t>
  </si>
  <si>
    <t>2024-02-19 06:22:57.270</t>
  </si>
  <si>
    <t>2024-01-14 11:31:24.000</t>
  </si>
  <si>
    <t>129419 - Gelderland - Eibert ten Brink</t>
  </si>
  <si>
    <t>2024-02-19 06:29:30.367</t>
  </si>
  <si>
    <t>2024-01-15 08:15:02.000</t>
  </si>
  <si>
    <t>129512 - Gelderland - Pieter van der Meer</t>
  </si>
  <si>
    <t>510.68</t>
  </si>
  <si>
    <t>2024-02-19 06:37:51.167</t>
  </si>
  <si>
    <t>2024-01-20 07:53:40.000</t>
  </si>
  <si>
    <t>129764 - Gelderland - Theo Morren</t>
  </si>
  <si>
    <t>911.9</t>
  </si>
  <si>
    <t>2024-02-19 16:41:29.340</t>
  </si>
  <si>
    <t>2024-01-30 08:36:03.000</t>
  </si>
  <si>
    <t>129930 - Gelderland - Gerrard Hop</t>
  </si>
  <si>
    <t>2024-02-20 23:33:54.473</t>
  </si>
  <si>
    <t>2024-02-05 08:12:41.000</t>
  </si>
  <si>
    <t>129800 - Gelderland - J.</t>
  </si>
  <si>
    <t>166.15</t>
  </si>
  <si>
    <t>2024-02-20 23:39:46.507</t>
  </si>
  <si>
    <t>2024-01-31 12:50:45.000</t>
  </si>
  <si>
    <t>129908 - Gelderland - Ben van der Meer</t>
  </si>
  <si>
    <t>2024-02-20 23:44:45.627</t>
  </si>
  <si>
    <t>2024-02-03 20:49:12.000</t>
  </si>
  <si>
    <t>129949 - Gelderland - Bert Vliek</t>
  </si>
  <si>
    <t>30.02</t>
  </si>
  <si>
    <t>2024-02-20 23:55:37.257</t>
  </si>
  <si>
    <t>2024-02-05 12:11:16.000</t>
  </si>
  <si>
    <t>130059 - Gelderland - H. van Roekel</t>
  </si>
  <si>
    <t>2024-02-21 00:09:10.537</t>
  </si>
  <si>
    <t>2024-02-08 12:16:26.000</t>
  </si>
  <si>
    <t>129447 - Drenthe - gerrit van de linde</t>
  </si>
  <si>
    <t>2516.87</t>
  </si>
  <si>
    <t>2024-02-21 22:49:40.320</t>
  </si>
  <si>
    <t>2024-01-16 07:58:21.000</t>
  </si>
  <si>
    <t>129918 - Drenthe - Simon van der Gun</t>
  </si>
  <si>
    <t>925.75</t>
  </si>
  <si>
    <t>2024-02-22 20:21:47.043</t>
  </si>
  <si>
    <t>2024-02-04 13:49:46.000</t>
  </si>
  <si>
    <t>130086 - Gelderland - Pieter van der Meer</t>
  </si>
  <si>
    <t>2024-02-22 20:23:33.560</t>
  </si>
  <si>
    <t>2024-02-09 08:24:25.000</t>
  </si>
  <si>
    <t>129898 - Gelderland - Wouter van de Kieft</t>
  </si>
  <si>
    <t>854.07</t>
  </si>
  <si>
    <t>2024-02-23 17:46:37.467</t>
  </si>
  <si>
    <t>2024-02-03 12:56:27.000</t>
  </si>
  <si>
    <t>130078 - Drenthe - L Gort</t>
  </si>
  <si>
    <t>315.16</t>
  </si>
  <si>
    <t>2024-02-23 17:49:26.783</t>
  </si>
  <si>
    <t>2024-02-08 16:36:32.000</t>
  </si>
  <si>
    <t>130095 - Gelderland - Erik Blankespoor</t>
  </si>
  <si>
    <t>4417.04</t>
  </si>
  <si>
    <t>2024-02-27 00:39:18.283</t>
  </si>
  <si>
    <t>2024-02-09 10:09:24.000</t>
  </si>
  <si>
    <t>130806 - Groningen - Klaas Cock</t>
  </si>
  <si>
    <t>36.34</t>
  </si>
  <si>
    <t>2024-02-27 21:43:17.867</t>
  </si>
  <si>
    <t>2024-02-23 10:59:54.000</t>
  </si>
  <si>
    <t>129599 - Friesland - Anne Bruinseels</t>
  </si>
  <si>
    <t>3562.48</t>
  </si>
  <si>
    <t>2024-02-28 21:57:13.997</t>
  </si>
  <si>
    <t>2024-01-24 08:13:25.000</t>
  </si>
  <si>
    <t>130176 - Gelderland - Gerrard Hop</t>
  </si>
  <si>
    <t>413.88</t>
  </si>
  <si>
    <t>2024-02-28 22:03:52.533</t>
  </si>
  <si>
    <t>2024-02-12 10:52:32.000</t>
  </si>
  <si>
    <t>129173 - Drenthe - Harm-Jan Kamphof</t>
  </si>
  <si>
    <t>326.74</t>
  </si>
  <si>
    <t>2024-03-04 15:50:43.477</t>
  </si>
  <si>
    <t>2023-12-27 12:15:28.000</t>
  </si>
  <si>
    <t>130160 - Gelderland - tinke van ravenhorst</t>
  </si>
  <si>
    <t>452.99</t>
  </si>
  <si>
    <t>2024-03-09 01:22:46.770</t>
  </si>
  <si>
    <t>2024-02-12 08:07:25.000</t>
  </si>
  <si>
    <t>130220 - Gelderland - Erik Blankespoor</t>
  </si>
  <si>
    <t>680.32</t>
  </si>
  <si>
    <t>2024-03-09 01:34:09.713</t>
  </si>
  <si>
    <t>2024-02-13 09:17:14.000</t>
  </si>
  <si>
    <t>130393 - Gelderland - Danny Ederveen</t>
  </si>
  <si>
    <t>369.61</t>
  </si>
  <si>
    <t>2024-03-09 01:36:16.337</t>
  </si>
  <si>
    <t>2024-02-16 14:50:27.000</t>
  </si>
  <si>
    <t>130631 - Friesland - De heer Koeling</t>
  </si>
  <si>
    <t>498.58</t>
  </si>
  <si>
    <t>2024-03-13 23:41:41.540</t>
  </si>
  <si>
    <t>2024-02-21 12:48:07.000</t>
  </si>
  <si>
    <t>130734 - Drenthe - Rosalie Bauman</t>
  </si>
  <si>
    <t>1079.01</t>
  </si>
  <si>
    <t>2024-03-14 00:04:15.933</t>
  </si>
  <si>
    <t>2024-02-22 12:12:44.000</t>
  </si>
  <si>
    <t>129887 - Drenthe - L.Koeling</t>
  </si>
  <si>
    <t>560.76</t>
  </si>
  <si>
    <t>2024-03-14 00:13:44.813</t>
  </si>
  <si>
    <t>2024-02-03 09:07:33.000</t>
  </si>
  <si>
    <t>129691 - Gelderland - Wim Deetman</t>
  </si>
  <si>
    <t>806.85</t>
  </si>
  <si>
    <t>2024-03-14 20:47:46.070</t>
  </si>
  <si>
    <t>2024-01-27 09:57:44.000</t>
  </si>
  <si>
    <t>129829 - Friesland - Jurien Jongsma</t>
  </si>
  <si>
    <t>1812.45</t>
  </si>
  <si>
    <t>2024-03-14 20:50:39.393</t>
  </si>
  <si>
    <t>2024-02-01 08:15:55.000</t>
  </si>
  <si>
    <t>129873 - Friesland - Andries Brak</t>
  </si>
  <si>
    <t>522.78</t>
  </si>
  <si>
    <t>2024-03-14 20:54:18.480</t>
  </si>
  <si>
    <t>2024-02-02 12:13:23.000</t>
  </si>
  <si>
    <t>130627 - Gelderland - Van Staveren</t>
  </si>
  <si>
    <t>556.4</t>
  </si>
  <si>
    <t>2024-03-14 21:43:39.170</t>
  </si>
  <si>
    <t>2024-02-21 12:20:55.000</t>
  </si>
  <si>
    <t>131259 - Gelderland - Wim Deetman</t>
  </si>
  <si>
    <t>783.52</t>
  </si>
  <si>
    <t>2024-03-14 22:03:21.843</t>
  </si>
  <si>
    <t>2024-02-29 08:06:02.000</t>
  </si>
  <si>
    <t>130515 - Overijssel - Brandy slaghuis</t>
  </si>
  <si>
    <t>2024-03-19 18:22:02.617</t>
  </si>
  <si>
    <t>2024-02-19 19:10:26.000</t>
  </si>
  <si>
    <t>131478 - Gelderland - A. Bartels</t>
  </si>
  <si>
    <t>98.14</t>
  </si>
  <si>
    <t>2024-03-19 19:00:28.747</t>
  </si>
  <si>
    <t>2024-03-04 08:14:11.000</t>
  </si>
  <si>
    <t>130217 - Gelderland - De heer Bleijenberg</t>
  </si>
  <si>
    <t>1081.63</t>
  </si>
  <si>
    <t>2024-03-21 21:39:51.463</t>
  </si>
  <si>
    <t>2024-02-13 08:22:19.000</t>
  </si>
  <si>
    <t>131425 - Gelderland - Gertjan van den heul</t>
  </si>
  <si>
    <t>571.18</t>
  </si>
  <si>
    <t>2024-03-21 21:47:28.550</t>
  </si>
  <si>
    <t>2024-03-02 06:36:40.000</t>
  </si>
  <si>
    <t>132043 - Gelderland - Teus Tomassen</t>
  </si>
  <si>
    <t>2359.23</t>
  </si>
  <si>
    <t>2024-03-23 17:58:23.530</t>
  </si>
  <si>
    <t>2024-03-11 08:05:27.000</t>
  </si>
  <si>
    <t>131828 - Drenthe - Van den hardenberg</t>
  </si>
  <si>
    <t>351.46</t>
  </si>
  <si>
    <t>2024-03-23 18:27:16.333</t>
  </si>
  <si>
    <t>2024-03-08 06:03:31.000</t>
  </si>
  <si>
    <t>131971 - Gelderland - Reinier  pluim</t>
  </si>
  <si>
    <t>128.39</t>
  </si>
  <si>
    <t>2024-03-23 18:30:11.623</t>
  </si>
  <si>
    <t>2024-03-09 16:27:24.000</t>
  </si>
  <si>
    <t>131829 - Gelderland - Sandra Hazeleger</t>
  </si>
  <si>
    <t>890.37</t>
  </si>
  <si>
    <t>2024-03-23 18:31:30.877</t>
  </si>
  <si>
    <t>2024-03-08 08:08:33.000</t>
  </si>
  <si>
    <t>131484 - Gelderland - Reinald van Emous</t>
  </si>
  <si>
    <t>399.86</t>
  </si>
  <si>
    <t>2024-03-26 16:27:26.087</t>
  </si>
  <si>
    <t>2024-03-04 09:10:59.000</t>
  </si>
  <si>
    <t>132292 - Gelderland - Gerrard Hop</t>
  </si>
  <si>
    <t>294.8</t>
  </si>
  <si>
    <t>2024-03-26 16:45:28.917</t>
  </si>
  <si>
    <t>2024-03-13 12:28:07.000</t>
  </si>
  <si>
    <t>132562 - Gelderland - Martijn van Leeuwen</t>
  </si>
  <si>
    <t>278.86</t>
  </si>
  <si>
    <t>2024-03-26 16:57:08.717</t>
  </si>
  <si>
    <t>2024-03-16 08:23:58.000</t>
  </si>
  <si>
    <t>132678 - Gelderland - E. Blankespoor</t>
  </si>
  <si>
    <t>1220.45</t>
  </si>
  <si>
    <t>2024-03-29 21:30:52.150</t>
  </si>
  <si>
    <t>2024-03-19 08:41:45.000</t>
  </si>
  <si>
    <t>132883 - Gelderland - A.J.Bos</t>
  </si>
  <si>
    <t>1191.26</t>
  </si>
  <si>
    <t>2024-04-10 19:57:53.817</t>
  </si>
  <si>
    <t>2024-03-23 08:07:41.000</t>
  </si>
  <si>
    <t>129341 - Gelderland - Jos de Korte</t>
  </si>
  <si>
    <t>333.03</t>
  </si>
  <si>
    <t>2024-01-29 20:47:36.813</t>
  </si>
  <si>
    <t>2024-01-10 13:52:39.000</t>
  </si>
  <si>
    <t>129439 - Gelderland - J Dijkhuizen</t>
  </si>
  <si>
    <t>2024-01-31 17:20:11.677</t>
  </si>
  <si>
    <t>2024-01-15 17:13:01.000</t>
  </si>
  <si>
    <t>129477 - Gelderland - Maurits Vos</t>
  </si>
  <si>
    <t>844.64</t>
  </si>
  <si>
    <t>2024-02-13 20:34:33.827</t>
  </si>
  <si>
    <t>2024-01-18 08:09:24.000</t>
  </si>
  <si>
    <t>Also on list Thijs</t>
  </si>
  <si>
    <t>consulent</t>
  </si>
  <si>
    <t>tkw nummer</t>
  </si>
  <si>
    <t>opmerking</t>
  </si>
  <si>
    <t>factuur veearts ontbreekt; geen foto;</t>
  </si>
  <si>
    <t>graag foto's, Volgens mij is de berekening niet goed. ( basis prijs 175 en later nog eens 200 euro voor het schaap)</t>
  </si>
  <si>
    <t>Graag uitleg, of een beter overzicht hoe je aan 3395 dierkosten komt?, kosten rendac</t>
  </si>
  <si>
    <t>TKW128741</t>
  </si>
  <si>
    <t>TKW129118</t>
  </si>
  <si>
    <t xml:space="preserve"> factuur veearts ontbreekt;</t>
  </si>
  <si>
    <t>TKW129345</t>
  </si>
  <si>
    <t xml:space="preserve"> in het taxatierapport is aangegeven dat “de prijs van het schaap van het bijgevoegde taxatierapport is gehaald”. Dat rapport zit alleen niet in de bijlagen;</t>
  </si>
  <si>
    <t>TKW129349</t>
  </si>
  <si>
    <t xml:space="preserve"> is als hobbymatig bestempeld, maar prijs in MFZ is een prijs exclusief BTW 21% BTW gerekend (en let hierbij op de eerste opmerking hierboven)</t>
  </si>
  <si>
    <t>TKW129361</t>
  </si>
  <si>
    <t xml:space="preserve"> bedrag voor dierenarts ontbreekt in het rapport. De factuur is wel met de bijlagen mee gestuurd en in het rapport is beschreven dat er een schaap geëuthanaseerd is; </t>
  </si>
  <si>
    <t>TKW129405</t>
  </si>
  <si>
    <t xml:space="preserve"> idem als hierboven;</t>
  </si>
  <si>
    <t>TKW129411</t>
  </si>
  <si>
    <t>geen factuur dierenarts toegevoegd</t>
  </si>
  <si>
    <t>TKW129419</t>
  </si>
  <si>
    <t>TKW129434</t>
  </si>
  <si>
    <t>TKW129540</t>
  </si>
  <si>
    <t>DNA= geen resultaat – geen foto’s toegevoegd – graag foto’s toevoegen</t>
  </si>
  <si>
    <t>TKW129716</t>
  </si>
  <si>
    <t>TKW129748</t>
  </si>
  <si>
    <t>TKW130078</t>
  </si>
  <si>
    <t xml:space="preserve"> foto’s ontbreken</t>
  </si>
  <si>
    <t>TKW130098</t>
  </si>
  <si>
    <t>netto</t>
  </si>
  <si>
    <t>bruto</t>
  </si>
  <si>
    <t>no attachements</t>
  </si>
  <si>
    <t>accorded BIJ12, 8 mei</t>
  </si>
  <si>
    <t>accorded BIJ12, 6 mei</t>
  </si>
  <si>
    <t>Issue</t>
  </si>
  <si>
    <t>attachements are there</t>
  </si>
  <si>
    <t>dec</t>
  </si>
  <si>
    <t>jan</t>
  </si>
  <si>
    <t>feb</t>
  </si>
  <si>
    <t xml:space="preserve">mrt </t>
  </si>
  <si>
    <t>bij12</t>
  </si>
  <si>
    <t>accorded BIJ12, 14 mei</t>
  </si>
  <si>
    <t>JWK</t>
  </si>
  <si>
    <t>Geen veeartskosten van toepassing</t>
  </si>
  <si>
    <t>Status AFTWA</t>
  </si>
  <si>
    <t>Status BIJ12</t>
  </si>
  <si>
    <t>accepted</t>
  </si>
  <si>
    <t>Action Dorothy</t>
  </si>
  <si>
    <t>Resent Dorothy 17 mei</t>
  </si>
  <si>
    <t>yes</t>
  </si>
  <si>
    <t>resent Dorothy 16/17mei</t>
  </si>
  <si>
    <t>schaap 150</t>
  </si>
  <si>
    <t>dracht 40</t>
  </si>
  <si>
    <t>Sent</t>
  </si>
  <si>
    <t>accepted 21 mei</t>
  </si>
  <si>
    <t>Sent 21 mei</t>
  </si>
  <si>
    <t>Status Attema Footprint</t>
  </si>
  <si>
    <t>Accepted</t>
  </si>
  <si>
    <t>Kan akkoord zijn, lay out is dynamisch</t>
  </si>
  <si>
    <t>Oornummers ontbreken</t>
  </si>
  <si>
    <t>Partly accepted</t>
  </si>
  <si>
    <t>accorded BIJ12, 22 mei (partly)</t>
  </si>
  <si>
    <t>accorded BIJ12, 22 mei</t>
  </si>
  <si>
    <t>22 mei Vraag aan Attema (beantwoord 22 mei)</t>
  </si>
  <si>
    <t>Attema 22mei: kan zonder bijlage verstuurd</t>
  </si>
  <si>
    <t>accorded BIJ12, 21 mei</t>
  </si>
  <si>
    <t>Attema asked 22 mei taxateur to get attachements</t>
  </si>
  <si>
    <t>Cleaned 23 mei</t>
  </si>
  <si>
    <t>As version 0.0</t>
  </si>
  <si>
    <t>Failed to send</t>
  </si>
  <si>
    <t>v0.0 al aanwezig</t>
  </si>
  <si>
    <t>teveel tekst in tekstveld…</t>
  </si>
  <si>
    <t>technische fout,</t>
  </si>
  <si>
    <t>checked , 21 mei</t>
  </si>
  <si>
    <t>checked, 21 mei</t>
  </si>
  <si>
    <t>Opnieuw schonen, gevraagd 29mei</t>
  </si>
  <si>
    <t>questions for AVG answered</t>
  </si>
  <si>
    <t xml:space="preserve">128916 - Noord-Brabant - </t>
  </si>
  <si>
    <t xml:space="preserve">128966 - Gelderland </t>
  </si>
  <si>
    <t xml:space="preserve">129173 - Drenthe </t>
  </si>
  <si>
    <t xml:space="preserve">129328 - Friesland </t>
  </si>
  <si>
    <t xml:space="preserve">129341 - Gelderland </t>
  </si>
  <si>
    <t xml:space="preserve">129402 - Friesland </t>
  </si>
  <si>
    <t xml:space="preserve">129405 - Gelderland </t>
  </si>
  <si>
    <t xml:space="preserve">129419 - Gelderland </t>
  </si>
  <si>
    <t xml:space="preserve">129439 - Gelderland </t>
  </si>
  <si>
    <t xml:space="preserve">129447 - Drenthe </t>
  </si>
  <si>
    <t xml:space="preserve">129454 - Gelderland </t>
  </si>
  <si>
    <t xml:space="preserve">129477 - Gelderland </t>
  </si>
  <si>
    <t xml:space="preserve">129512 - Gelderland </t>
  </si>
  <si>
    <t xml:space="preserve">129535 - Gelderland </t>
  </si>
  <si>
    <t xml:space="preserve">129599 - Friesland </t>
  </si>
  <si>
    <t xml:space="preserve">129601 - Gelderland </t>
  </si>
  <si>
    <t xml:space="preserve">129685 - Gelderland </t>
  </si>
  <si>
    <t xml:space="preserve">129691 - Gelderland </t>
  </si>
  <si>
    <t xml:space="preserve">129764 - Gelderland </t>
  </si>
  <si>
    <t xml:space="preserve">129800 - Gelderland </t>
  </si>
  <si>
    <t xml:space="preserve">129829 - Friesland </t>
  </si>
  <si>
    <t>129833 - Gelderland</t>
  </si>
  <si>
    <t xml:space="preserve">129873 - Friesland </t>
  </si>
  <si>
    <t xml:space="preserve">129887 - Drenthe </t>
  </si>
  <si>
    <t xml:space="preserve">129898 - Gelderland </t>
  </si>
  <si>
    <t xml:space="preserve">129908 - Gelderland </t>
  </si>
  <si>
    <t xml:space="preserve">129918 - Drenthe </t>
  </si>
  <si>
    <t>129930 - Gelderland</t>
  </si>
  <si>
    <t>129949 - Gelderland</t>
  </si>
  <si>
    <t>130059 - Gelderland</t>
  </si>
  <si>
    <t>130078 - Drenthe</t>
  </si>
  <si>
    <t xml:space="preserve">130086 - Gelderland </t>
  </si>
  <si>
    <t>130095 - Gelderland</t>
  </si>
  <si>
    <t xml:space="preserve">130160 - Gelderland </t>
  </si>
  <si>
    <t xml:space="preserve">130176 - Gelderland </t>
  </si>
  <si>
    <t>130217 - Gelderland</t>
  </si>
  <si>
    <t xml:space="preserve">130220 - Gelderland </t>
  </si>
  <si>
    <t xml:space="preserve">130393 - Gelderland </t>
  </si>
  <si>
    <t xml:space="preserve">130515 - Overijssel </t>
  </si>
  <si>
    <t xml:space="preserve">130627 - Gelderland </t>
  </si>
  <si>
    <t xml:space="preserve">130631 - Friesland </t>
  </si>
  <si>
    <t xml:space="preserve">130734 - Drenthe </t>
  </si>
  <si>
    <t xml:space="preserve">130806 - Groningen </t>
  </si>
  <si>
    <t xml:space="preserve">131259 - Gelderland </t>
  </si>
  <si>
    <t xml:space="preserve">131425 - Gelderland </t>
  </si>
  <si>
    <t xml:space="preserve">131478 - Gelderland </t>
  </si>
  <si>
    <t xml:space="preserve">131484 - Gelderland </t>
  </si>
  <si>
    <t xml:space="preserve">131828 - Drenthe </t>
  </si>
  <si>
    <t xml:space="preserve">131829 - Gelderland </t>
  </si>
  <si>
    <t xml:space="preserve">131971 - Gelderland </t>
  </si>
  <si>
    <t xml:space="preserve">132043 - Gelderland </t>
  </si>
  <si>
    <t xml:space="preserve">132292 - Gelderland </t>
  </si>
  <si>
    <t>132562 - Gelderland</t>
  </si>
  <si>
    <t xml:space="preserve">132678 - Gelderland </t>
  </si>
  <si>
    <t xml:space="preserve">132883 - Gelderland </t>
  </si>
  <si>
    <t>Antwoord 21 mei</t>
  </si>
  <si>
    <t>Vragen AVG 21 mei, beantwoord 21 mei</t>
  </si>
  <si>
    <t>Vragen AAVG 21 mei, beantwoord 21 mei</t>
  </si>
  <si>
    <t xml:space="preserve">TKW 129570 </t>
  </si>
  <si>
    <t xml:space="preserve">TKW 129711 </t>
  </si>
  <si>
    <t xml:space="preserve">TKW 129873 </t>
  </si>
  <si>
    <t>TKW 130101</t>
  </si>
  <si>
    <t>TKW129827</t>
  </si>
  <si>
    <t>Friesland - Factuur veearts moet nog toegevoegd worden in het rapport, daarvoor graag nieuw rapport toevoegen. Factuur is ook via BIJ12 binnengekomen, zie bijlage.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</si>
</sst>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4"/>
      <name val="Calibri"/>
      <family val="2"/>
    </font>
    <font>
      <sz val="14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0" borderId="0" xfId="0" quotePrefix="1" applyFont="1"/>
    <xf numFmtId="0" fontId="3" fillId="0" borderId="0" xfId="0" applyFont="1" applyAlignment="1">
      <alignment vertical="center"/>
    </xf>
    <xf numFmtId="49" fontId="3" fillId="0" borderId="0" xfId="0" applyNumberFormat="1" applyFont="1" applyAlignment="1">
      <alignment vertical="center"/>
    </xf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4" borderId="1" xfId="0" applyFill="1" applyBorder="1"/>
    <xf numFmtId="0" fontId="0" fillId="4" borderId="2" xfId="0" applyFill="1" applyBorder="1"/>
    <xf numFmtId="0" fontId="0" fillId="0" borderId="2" xfId="0" applyBorder="1"/>
    <xf numFmtId="0" fontId="4" fillId="0" borderId="0" xfId="0" applyFont="1"/>
    <xf numFmtId="0" fontId="0" fillId="3" borderId="1" xfId="0" applyFill="1" applyBorder="1"/>
    <xf numFmtId="0" fontId="3" fillId="3" borderId="0" xfId="0" applyFont="1" applyFill="1"/>
    <xf numFmtId="0" fontId="0" fillId="6" borderId="2" xfId="0" applyFill="1" applyBorder="1"/>
    <xf numFmtId="0" fontId="0" fillId="7" borderId="1" xfId="0" applyFill="1" applyBorder="1"/>
    <xf numFmtId="0" fontId="0" fillId="2" borderId="2" xfId="0" applyFill="1" applyBorder="1"/>
    <xf numFmtId="0" fontId="5" fillId="0" borderId="0" xfId="0" applyFont="1"/>
    <xf numFmtId="0" fontId="0" fillId="8" borderId="2" xfId="0" applyFill="1" applyBorder="1"/>
    <xf numFmtId="0" fontId="0" fillId="8" borderId="0" xfId="0" applyFill="1"/>
    <xf numFmtId="0" fontId="0" fillId="9" borderId="2" xfId="0" applyFill="1" applyBorder="1"/>
    <xf numFmtId="0" fontId="0" fillId="0" borderId="1" xfId="0" applyBorder="1"/>
    <xf numFmtId="0" fontId="0" fillId="2" borderId="1" xfId="0" applyFill="1" applyBorder="1"/>
    <xf numFmtId="0" fontId="0" fillId="10" borderId="0" xfId="0" applyFill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2013 - 2022 Th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53C6F2-2999-498A-8F46-E1602C6A5FB4}">
  <dimension ref="A1:R57"/>
  <sheetViews>
    <sheetView topLeftCell="B42" zoomScale="133" workbookViewId="0">
      <selection activeCell="G57" sqref="G57"/>
    </sheetView>
  </sheetViews>
  <sheetFormatPr defaultColWidth="19.6640625" defaultRowHeight="14.4" x14ac:dyDescent="0.3"/>
  <cols>
    <col min="1" max="1" width="19.6640625" hidden="1" customWidth="1"/>
    <col min="2" max="2" width="38" customWidth="1"/>
    <col min="3" max="3" width="32.6640625" customWidth="1"/>
    <col min="4" max="4" width="43.109375" customWidth="1"/>
    <col min="5" max="5" width="8.109375" customWidth="1"/>
    <col min="7" max="7" width="44.6640625" customWidth="1"/>
  </cols>
  <sheetData>
    <row r="1" spans="1:18" ht="15" thickBot="1" x14ac:dyDescent="0.35">
      <c r="A1" t="s">
        <v>276</v>
      </c>
      <c r="B1" s="1" t="s">
        <v>273</v>
      </c>
      <c r="C1" s="1" t="s">
        <v>274</v>
      </c>
      <c r="D1" s="1" t="s">
        <v>263</v>
      </c>
      <c r="E1" t="s">
        <v>1</v>
      </c>
      <c r="F1" t="s">
        <v>229</v>
      </c>
      <c r="G1" t="s">
        <v>0</v>
      </c>
      <c r="H1" t="s">
        <v>2</v>
      </c>
      <c r="I1" t="s">
        <v>3</v>
      </c>
      <c r="J1" t="s">
        <v>4</v>
      </c>
      <c r="K1" t="s">
        <v>5</v>
      </c>
      <c r="L1" t="s">
        <v>6</v>
      </c>
      <c r="M1" t="s">
        <v>7</v>
      </c>
      <c r="N1" t="s">
        <v>8</v>
      </c>
    </row>
    <row r="2" spans="1:18" s="7" customFormat="1" x14ac:dyDescent="0.3">
      <c r="B2" s="11" t="s">
        <v>262</v>
      </c>
      <c r="C2" s="9" t="s">
        <v>275</v>
      </c>
      <c r="D2"/>
      <c r="E2">
        <v>128916</v>
      </c>
      <c r="F2" t="e">
        <f>VLOOKUP(E2,'Lijst AVG'!$D$2:$D$20,1,FALSE)</f>
        <v>#N/A</v>
      </c>
      <c r="G2" t="s">
        <v>306</v>
      </c>
      <c r="H2" t="s">
        <v>10</v>
      </c>
      <c r="I2" t="s">
        <v>11</v>
      </c>
      <c r="J2">
        <v>0</v>
      </c>
      <c r="K2" s="7" t="s">
        <v>12</v>
      </c>
      <c r="L2" s="7" t="s">
        <v>13</v>
      </c>
      <c r="M2" s="7" t="s">
        <v>14</v>
      </c>
      <c r="N2" s="7" t="s">
        <v>15</v>
      </c>
      <c r="P2" t="s">
        <v>265</v>
      </c>
      <c r="Q2" s="7">
        <v>2</v>
      </c>
      <c r="R2" s="8">
        <v>1</v>
      </c>
    </row>
    <row r="3" spans="1:18" x14ac:dyDescent="0.3">
      <c r="B3" s="12" t="s">
        <v>261</v>
      </c>
      <c r="C3" s="9" t="s">
        <v>275</v>
      </c>
      <c r="E3">
        <v>128966</v>
      </c>
      <c r="F3" t="e">
        <f>VLOOKUP(E3,'Lijst AVG'!$D$2:$D$20,1,FALSE)</f>
        <v>#N/A</v>
      </c>
      <c r="G3" t="s">
        <v>307</v>
      </c>
      <c r="H3" t="s">
        <v>10</v>
      </c>
      <c r="I3" t="s">
        <v>11</v>
      </c>
      <c r="J3">
        <v>0</v>
      </c>
      <c r="K3" t="s">
        <v>17</v>
      </c>
      <c r="L3" t="s">
        <v>13</v>
      </c>
      <c r="M3" t="s">
        <v>18</v>
      </c>
      <c r="N3" t="s">
        <v>19</v>
      </c>
      <c r="P3" t="s">
        <v>266</v>
      </c>
      <c r="R3">
        <v>18</v>
      </c>
    </row>
    <row r="4" spans="1:18" ht="15" thickBot="1" x14ac:dyDescent="0.35">
      <c r="B4" s="12" t="s">
        <v>270</v>
      </c>
      <c r="C4" s="9" t="s">
        <v>275</v>
      </c>
      <c r="E4">
        <v>129173</v>
      </c>
      <c r="F4" t="e">
        <f>VLOOKUP(E4,'Lijst AVG'!$D$2:$D$20,1,FALSE)</f>
        <v>#N/A</v>
      </c>
      <c r="G4" t="s">
        <v>308</v>
      </c>
      <c r="H4" t="s">
        <v>10</v>
      </c>
      <c r="I4" t="s">
        <v>11</v>
      </c>
      <c r="J4">
        <v>0</v>
      </c>
      <c r="K4" t="s">
        <v>120</v>
      </c>
      <c r="L4" t="s">
        <v>13</v>
      </c>
      <c r="M4" t="s">
        <v>121</v>
      </c>
      <c r="N4" t="s">
        <v>122</v>
      </c>
      <c r="P4" t="s">
        <v>267</v>
      </c>
      <c r="R4">
        <v>23</v>
      </c>
    </row>
    <row r="5" spans="1:18" x14ac:dyDescent="0.3">
      <c r="B5" s="25" t="s">
        <v>282</v>
      </c>
      <c r="C5" s="24" t="s">
        <v>296</v>
      </c>
      <c r="E5">
        <v>129328</v>
      </c>
      <c r="F5" t="e">
        <f>VLOOKUP(E5,'Lijst AVG'!$D$2:$D$20,1,FALSE)</f>
        <v>#N/A</v>
      </c>
      <c r="G5" t="s">
        <v>309</v>
      </c>
      <c r="H5" t="s">
        <v>10</v>
      </c>
      <c r="I5" t="s">
        <v>11</v>
      </c>
      <c r="J5">
        <v>0</v>
      </c>
      <c r="K5" t="s">
        <v>25</v>
      </c>
      <c r="L5" t="s">
        <v>13</v>
      </c>
      <c r="M5" t="s">
        <v>26</v>
      </c>
      <c r="N5" t="s">
        <v>27</v>
      </c>
      <c r="P5" t="s">
        <v>268</v>
      </c>
      <c r="R5">
        <v>11</v>
      </c>
    </row>
    <row r="6" spans="1:18" x14ac:dyDescent="0.3">
      <c r="B6" s="12" t="s">
        <v>270</v>
      </c>
      <c r="C6" s="9" t="s">
        <v>275</v>
      </c>
      <c r="E6">
        <v>129341</v>
      </c>
      <c r="F6" t="e">
        <f>VLOOKUP(E6,'Lijst AVG'!$D$2:$D$20,1,FALSE)</f>
        <v>#N/A</v>
      </c>
      <c r="G6" t="s">
        <v>310</v>
      </c>
      <c r="H6" t="s">
        <v>10</v>
      </c>
      <c r="I6" t="s">
        <v>11</v>
      </c>
      <c r="J6">
        <v>1</v>
      </c>
      <c r="K6" t="s">
        <v>219</v>
      </c>
      <c r="L6" t="s">
        <v>13</v>
      </c>
      <c r="M6" t="s">
        <v>220</v>
      </c>
      <c r="N6" t="s">
        <v>221</v>
      </c>
    </row>
    <row r="7" spans="1:18" ht="15" thickBot="1" x14ac:dyDescent="0.35">
      <c r="B7" s="12" t="s">
        <v>294</v>
      </c>
      <c r="C7" s="9" t="s">
        <v>283</v>
      </c>
      <c r="D7" s="7" t="s">
        <v>264</v>
      </c>
      <c r="E7">
        <v>129402</v>
      </c>
      <c r="F7" t="e">
        <f>VLOOKUP(E7,'Lijst AVG'!$D$2:$D$20,1,FALSE)</f>
        <v>#N/A</v>
      </c>
      <c r="G7" t="s">
        <v>311</v>
      </c>
      <c r="H7" t="s">
        <v>10</v>
      </c>
      <c r="I7" t="s">
        <v>11</v>
      </c>
      <c r="J7">
        <v>0</v>
      </c>
      <c r="K7" t="s">
        <v>29</v>
      </c>
      <c r="L7" t="s">
        <v>13</v>
      </c>
      <c r="M7" t="s">
        <v>30</v>
      </c>
      <c r="N7" t="s">
        <v>31</v>
      </c>
    </row>
    <row r="8" spans="1:18" ht="15" thickBot="1" x14ac:dyDescent="0.35">
      <c r="B8" s="25" t="s">
        <v>282</v>
      </c>
      <c r="C8" s="19" t="s">
        <v>302</v>
      </c>
      <c r="D8" t="s">
        <v>305</v>
      </c>
      <c r="E8">
        <v>129405</v>
      </c>
      <c r="F8">
        <f>VLOOKUP(E8,'Lijst AVG'!$D$2:$D$20,1,FALSE)</f>
        <v>129405</v>
      </c>
      <c r="G8" t="s">
        <v>312</v>
      </c>
      <c r="H8" t="s">
        <v>10</v>
      </c>
      <c r="I8" t="s">
        <v>11</v>
      </c>
      <c r="J8">
        <v>0</v>
      </c>
      <c r="K8" t="s">
        <v>53</v>
      </c>
      <c r="L8" t="s">
        <v>13</v>
      </c>
      <c r="M8" t="s">
        <v>54</v>
      </c>
      <c r="N8" t="s">
        <v>55</v>
      </c>
    </row>
    <row r="9" spans="1:18" x14ac:dyDescent="0.3">
      <c r="B9" s="25" t="s">
        <v>282</v>
      </c>
      <c r="C9" s="19" t="s">
        <v>303</v>
      </c>
      <c r="D9" t="s">
        <v>305</v>
      </c>
      <c r="E9">
        <v>129419</v>
      </c>
      <c r="F9">
        <f>VLOOKUP(E9,'Lijst AVG'!$D$2:$D$20,1,FALSE)</f>
        <v>129419</v>
      </c>
      <c r="G9" t="s">
        <v>313</v>
      </c>
      <c r="H9" t="s">
        <v>10</v>
      </c>
      <c r="I9" t="s">
        <v>11</v>
      </c>
      <c r="J9">
        <v>0</v>
      </c>
      <c r="K9" t="s">
        <v>53</v>
      </c>
      <c r="L9" t="s">
        <v>13</v>
      </c>
      <c r="M9" t="s">
        <v>57</v>
      </c>
      <c r="N9" t="s">
        <v>58</v>
      </c>
    </row>
    <row r="10" spans="1:18" ht="15" thickBot="1" x14ac:dyDescent="0.35">
      <c r="B10" s="12" t="s">
        <v>270</v>
      </c>
      <c r="C10" s="9" t="s">
        <v>275</v>
      </c>
      <c r="E10">
        <v>129439</v>
      </c>
      <c r="F10" t="e">
        <f>VLOOKUP(E10,'Lijst AVG'!$D$2:$D$20,1,FALSE)</f>
        <v>#N/A</v>
      </c>
      <c r="G10" t="s">
        <v>314</v>
      </c>
      <c r="H10" t="s">
        <v>10</v>
      </c>
      <c r="I10" t="s">
        <v>11</v>
      </c>
      <c r="J10">
        <v>1</v>
      </c>
      <c r="K10" t="s">
        <v>156</v>
      </c>
      <c r="L10" t="s">
        <v>13</v>
      </c>
      <c r="M10" t="s">
        <v>223</v>
      </c>
      <c r="N10" t="s">
        <v>224</v>
      </c>
    </row>
    <row r="11" spans="1:18" x14ac:dyDescent="0.3">
      <c r="B11" s="25" t="s">
        <v>282</v>
      </c>
      <c r="C11" s="24" t="s">
        <v>296</v>
      </c>
      <c r="D11" s="20"/>
      <c r="E11">
        <v>129447</v>
      </c>
      <c r="F11" t="e">
        <f>VLOOKUP(E11,'Lijst AVG'!$D$2:$D$20,1,FALSE)</f>
        <v>#N/A</v>
      </c>
      <c r="G11" t="s">
        <v>315</v>
      </c>
      <c r="H11" t="s">
        <v>10</v>
      </c>
      <c r="I11" t="s">
        <v>11</v>
      </c>
      <c r="J11">
        <v>0</v>
      </c>
      <c r="K11" t="s">
        <v>85</v>
      </c>
      <c r="L11" t="s">
        <v>13</v>
      </c>
      <c r="M11" t="s">
        <v>86</v>
      </c>
      <c r="N11" t="s">
        <v>87</v>
      </c>
    </row>
    <row r="12" spans="1:18" ht="15" thickBot="1" x14ac:dyDescent="0.35">
      <c r="B12" s="12" t="s">
        <v>270</v>
      </c>
      <c r="C12" s="9" t="s">
        <v>275</v>
      </c>
      <c r="E12">
        <v>129454</v>
      </c>
      <c r="F12" t="e">
        <f>VLOOKUP(E12,'Lijst AVG'!$D$2:$D$20,1,FALSE)</f>
        <v>#N/A</v>
      </c>
      <c r="G12" t="s">
        <v>316</v>
      </c>
      <c r="H12" t="s">
        <v>10</v>
      </c>
      <c r="I12" t="s">
        <v>11</v>
      </c>
      <c r="J12">
        <v>0</v>
      </c>
      <c r="K12" t="s">
        <v>21</v>
      </c>
      <c r="L12" t="s">
        <v>13</v>
      </c>
      <c r="M12" t="s">
        <v>22</v>
      </c>
      <c r="N12" t="s">
        <v>23</v>
      </c>
    </row>
    <row r="13" spans="1:18" x14ac:dyDescent="0.3">
      <c r="B13" s="25" t="s">
        <v>282</v>
      </c>
      <c r="D13" s="13"/>
      <c r="E13">
        <v>129477</v>
      </c>
      <c r="F13" t="e">
        <f>VLOOKUP(E13,'Lijst AVG'!$D$2:$D$20,1,FALSE)</f>
        <v>#N/A</v>
      </c>
      <c r="G13" t="s">
        <v>317</v>
      </c>
      <c r="H13" t="s">
        <v>10</v>
      </c>
      <c r="I13" t="s">
        <v>11</v>
      </c>
      <c r="J13">
        <v>1</v>
      </c>
      <c r="K13" t="s">
        <v>226</v>
      </c>
      <c r="L13" t="s">
        <v>13</v>
      </c>
      <c r="M13" t="s">
        <v>227</v>
      </c>
      <c r="N13" t="s">
        <v>228</v>
      </c>
    </row>
    <row r="14" spans="1:18" x14ac:dyDescent="0.3">
      <c r="B14" s="12" t="s">
        <v>270</v>
      </c>
      <c r="C14" s="9" t="s">
        <v>275</v>
      </c>
      <c r="E14">
        <v>129512</v>
      </c>
      <c r="F14" t="e">
        <f>VLOOKUP(E14,'Lijst AVG'!$D$2:$D$20,1,FALSE)</f>
        <v>#N/A</v>
      </c>
      <c r="G14" t="s">
        <v>318</v>
      </c>
      <c r="H14" t="s">
        <v>10</v>
      </c>
      <c r="I14" t="s">
        <v>11</v>
      </c>
      <c r="J14">
        <v>0</v>
      </c>
      <c r="K14" t="s">
        <v>60</v>
      </c>
      <c r="L14" t="s">
        <v>13</v>
      </c>
      <c r="M14" t="s">
        <v>61</v>
      </c>
      <c r="N14" t="s">
        <v>62</v>
      </c>
    </row>
    <row r="15" spans="1:18" x14ac:dyDescent="0.3">
      <c r="B15" s="12" t="s">
        <v>270</v>
      </c>
      <c r="C15" s="9" t="s">
        <v>275</v>
      </c>
      <c r="E15">
        <v>129535</v>
      </c>
      <c r="F15" t="e">
        <f>VLOOKUP(E15,'Lijst AVG'!$D$2:$D$20,1,FALSE)</f>
        <v>#N/A</v>
      </c>
      <c r="G15" t="s">
        <v>319</v>
      </c>
      <c r="H15" t="s">
        <v>10</v>
      </c>
      <c r="I15" t="s">
        <v>11</v>
      </c>
      <c r="J15">
        <v>0</v>
      </c>
      <c r="K15" t="s">
        <v>33</v>
      </c>
      <c r="L15" t="s">
        <v>13</v>
      </c>
      <c r="M15" t="s">
        <v>34</v>
      </c>
      <c r="N15" t="s">
        <v>35</v>
      </c>
    </row>
    <row r="16" spans="1:18" ht="15" thickBot="1" x14ac:dyDescent="0.35">
      <c r="B16" s="12" t="s">
        <v>290</v>
      </c>
      <c r="C16" s="12" t="s">
        <v>289</v>
      </c>
      <c r="D16" t="s">
        <v>288</v>
      </c>
      <c r="E16">
        <v>129599</v>
      </c>
      <c r="F16" t="e">
        <f>VLOOKUP(E16,'Lijst AVG'!$D$2:$D$20,1,FALSE)</f>
        <v>#N/A</v>
      </c>
      <c r="G16" t="s">
        <v>320</v>
      </c>
      <c r="H16" t="s">
        <v>10</v>
      </c>
      <c r="I16" t="s">
        <v>11</v>
      </c>
      <c r="J16">
        <v>0</v>
      </c>
      <c r="K16" t="s">
        <v>112</v>
      </c>
      <c r="L16" t="s">
        <v>13</v>
      </c>
      <c r="M16" t="s">
        <v>113</v>
      </c>
      <c r="N16" t="s">
        <v>114</v>
      </c>
    </row>
    <row r="17" spans="1:14" ht="15" thickBot="1" x14ac:dyDescent="0.35">
      <c r="B17" s="25" t="s">
        <v>282</v>
      </c>
      <c r="E17">
        <v>129601</v>
      </c>
      <c r="F17" t="e">
        <f>VLOOKUP(E17,'Lijst AVG'!$D$2:$D$20,1,FALSE)</f>
        <v>#N/A</v>
      </c>
      <c r="G17" t="s">
        <v>321</v>
      </c>
      <c r="H17" t="s">
        <v>10</v>
      </c>
      <c r="I17" t="s">
        <v>11</v>
      </c>
      <c r="J17">
        <v>0</v>
      </c>
      <c r="K17" t="s">
        <v>41</v>
      </c>
      <c r="L17" t="s">
        <v>13</v>
      </c>
      <c r="M17" t="s">
        <v>42</v>
      </c>
      <c r="N17" t="s">
        <v>43</v>
      </c>
    </row>
    <row r="18" spans="1:14" x14ac:dyDescent="0.3">
      <c r="A18" t="s">
        <v>279</v>
      </c>
      <c r="B18" s="25" t="s">
        <v>282</v>
      </c>
      <c r="D18" t="s">
        <v>297</v>
      </c>
      <c r="E18">
        <v>129685</v>
      </c>
      <c r="F18" t="e">
        <f>VLOOKUP(E18,'Lijst AVG'!$D$2:$D$20,1,FALSE)</f>
        <v>#N/A</v>
      </c>
      <c r="G18" t="s">
        <v>322</v>
      </c>
      <c r="H18" t="s">
        <v>10</v>
      </c>
      <c r="I18" t="s">
        <v>11</v>
      </c>
      <c r="J18">
        <v>0</v>
      </c>
      <c r="K18" t="s">
        <v>37</v>
      </c>
      <c r="L18" t="s">
        <v>13</v>
      </c>
      <c r="M18" t="s">
        <v>38</v>
      </c>
      <c r="N18" t="s">
        <v>39</v>
      </c>
    </row>
    <row r="19" spans="1:14" x14ac:dyDescent="0.3">
      <c r="B19" s="12" t="s">
        <v>261</v>
      </c>
      <c r="C19" s="9"/>
      <c r="E19">
        <v>129691</v>
      </c>
      <c r="F19" t="e">
        <f>VLOOKUP(E19,'Lijst AVG'!$D$2:$D$20,1,FALSE)</f>
        <v>#N/A</v>
      </c>
      <c r="G19" t="s">
        <v>323</v>
      </c>
      <c r="H19" t="s">
        <v>10</v>
      </c>
      <c r="I19" t="s">
        <v>11</v>
      </c>
      <c r="J19">
        <v>0</v>
      </c>
      <c r="K19" t="s">
        <v>148</v>
      </c>
      <c r="L19" t="s">
        <v>13</v>
      </c>
      <c r="M19" t="s">
        <v>149</v>
      </c>
      <c r="N19" t="s">
        <v>150</v>
      </c>
    </row>
    <row r="20" spans="1:14" ht="15" thickBot="1" x14ac:dyDescent="0.35">
      <c r="B20" s="12" t="s">
        <v>291</v>
      </c>
      <c r="C20" s="9" t="s">
        <v>275</v>
      </c>
      <c r="E20">
        <v>129699</v>
      </c>
      <c r="F20" t="e">
        <f>VLOOKUP(E20,'Lijst AVG'!$D$2:$D$20,1,FALSE)</f>
        <v>#N/A</v>
      </c>
      <c r="G20">
        <v>129699</v>
      </c>
      <c r="H20" t="s">
        <v>10</v>
      </c>
      <c r="I20" t="s">
        <v>11</v>
      </c>
      <c r="J20">
        <v>0</v>
      </c>
      <c r="K20" t="s">
        <v>45</v>
      </c>
      <c r="L20" t="s">
        <v>13</v>
      </c>
      <c r="M20" t="s">
        <v>46</v>
      </c>
      <c r="N20" t="s">
        <v>47</v>
      </c>
    </row>
    <row r="21" spans="1:14" ht="15" thickBot="1" x14ac:dyDescent="0.35">
      <c r="A21" t="s">
        <v>279</v>
      </c>
      <c r="B21" s="25" t="s">
        <v>282</v>
      </c>
      <c r="E21">
        <v>129764</v>
      </c>
      <c r="F21" t="e">
        <f>VLOOKUP(E21,'Lijst AVG'!$D$2:$D$20,1,FALSE)</f>
        <v>#N/A</v>
      </c>
      <c r="G21" t="s">
        <v>324</v>
      </c>
      <c r="H21" t="s">
        <v>10</v>
      </c>
      <c r="I21" t="s">
        <v>11</v>
      </c>
      <c r="J21">
        <v>0</v>
      </c>
      <c r="K21" t="s">
        <v>64</v>
      </c>
      <c r="L21" t="s">
        <v>13</v>
      </c>
      <c r="M21" t="s">
        <v>65</v>
      </c>
      <c r="N21" t="s">
        <v>66</v>
      </c>
    </row>
    <row r="22" spans="1:14" ht="15" thickBot="1" x14ac:dyDescent="0.35">
      <c r="B22" s="25" t="s">
        <v>282</v>
      </c>
      <c r="E22">
        <v>129800</v>
      </c>
      <c r="F22" t="e">
        <f>VLOOKUP(E22,'Lijst AVG'!$D$2:$D$20,1,FALSE)</f>
        <v>#N/A</v>
      </c>
      <c r="G22" t="s">
        <v>325</v>
      </c>
      <c r="H22" t="s">
        <v>10</v>
      </c>
      <c r="I22" t="s">
        <v>11</v>
      </c>
      <c r="J22">
        <v>0</v>
      </c>
      <c r="K22" t="s">
        <v>71</v>
      </c>
      <c r="L22" t="s">
        <v>13</v>
      </c>
      <c r="M22" t="s">
        <v>72</v>
      </c>
      <c r="N22" t="s">
        <v>73</v>
      </c>
    </row>
    <row r="23" spans="1:14" ht="15" thickBot="1" x14ac:dyDescent="0.35">
      <c r="A23" t="s">
        <v>279</v>
      </c>
      <c r="B23" s="25" t="s">
        <v>282</v>
      </c>
      <c r="E23">
        <v>129829</v>
      </c>
      <c r="F23" t="e">
        <f>VLOOKUP(E23,'Lijst AVG'!$D$2:$D$20,1,FALSE)</f>
        <v>#N/A</v>
      </c>
      <c r="G23" t="s">
        <v>326</v>
      </c>
      <c r="H23" t="s">
        <v>10</v>
      </c>
      <c r="I23" t="s">
        <v>11</v>
      </c>
      <c r="J23">
        <v>0</v>
      </c>
      <c r="K23" t="s">
        <v>152</v>
      </c>
      <c r="L23" t="s">
        <v>13</v>
      </c>
      <c r="M23" t="s">
        <v>153</v>
      </c>
      <c r="N23" t="s">
        <v>154</v>
      </c>
    </row>
    <row r="24" spans="1:14" x14ac:dyDescent="0.3">
      <c r="A24" t="s">
        <v>279</v>
      </c>
      <c r="B24" s="25" t="s">
        <v>282</v>
      </c>
      <c r="E24">
        <v>129833</v>
      </c>
      <c r="F24" t="e">
        <f>VLOOKUP(E24,'Lijst AVG'!$D$2:$D$20,1,FALSE)</f>
        <v>#N/A</v>
      </c>
      <c r="G24" t="s">
        <v>327</v>
      </c>
      <c r="H24" t="s">
        <v>10</v>
      </c>
      <c r="I24" t="s">
        <v>11</v>
      </c>
      <c r="J24">
        <v>0</v>
      </c>
      <c r="K24" t="s">
        <v>49</v>
      </c>
      <c r="L24" t="s">
        <v>13</v>
      </c>
      <c r="M24" t="s">
        <v>50</v>
      </c>
      <c r="N24" t="s">
        <v>51</v>
      </c>
    </row>
    <row r="25" spans="1:14" ht="15" thickBot="1" x14ac:dyDescent="0.35">
      <c r="B25" s="12" t="s">
        <v>291</v>
      </c>
      <c r="C25" s="9" t="s">
        <v>275</v>
      </c>
      <c r="E25">
        <v>129873</v>
      </c>
      <c r="F25">
        <f>VLOOKUP(E25,'Lijst AVG'!$D$2:$D$20,1,FALSE)</f>
        <v>129873</v>
      </c>
      <c r="G25" t="s">
        <v>328</v>
      </c>
      <c r="H25" t="s">
        <v>10</v>
      </c>
      <c r="I25" t="s">
        <v>11</v>
      </c>
      <c r="J25">
        <v>0</v>
      </c>
      <c r="K25" t="s">
        <v>156</v>
      </c>
      <c r="L25" t="s">
        <v>13</v>
      </c>
      <c r="M25" t="s">
        <v>157</v>
      </c>
      <c r="N25" t="s">
        <v>158</v>
      </c>
    </row>
    <row r="26" spans="1:14" ht="15" thickBot="1" x14ac:dyDescent="0.35">
      <c r="A26" t="s">
        <v>279</v>
      </c>
      <c r="B26" s="25" t="s">
        <v>282</v>
      </c>
      <c r="E26">
        <v>129887</v>
      </c>
      <c r="F26" t="e">
        <f>VLOOKUP(E26,'Lijst AVG'!$D$2:$D$20,1,FALSE)</f>
        <v>#N/A</v>
      </c>
      <c r="G26" t="s">
        <v>329</v>
      </c>
      <c r="H26" t="s">
        <v>10</v>
      </c>
      <c r="I26" t="s">
        <v>11</v>
      </c>
      <c r="J26">
        <v>0</v>
      </c>
      <c r="K26" t="s">
        <v>144</v>
      </c>
      <c r="L26" t="s">
        <v>13</v>
      </c>
      <c r="M26" t="s">
        <v>145</v>
      </c>
      <c r="N26" t="s">
        <v>146</v>
      </c>
    </row>
    <row r="27" spans="1:14" ht="15" thickBot="1" x14ac:dyDescent="0.35">
      <c r="A27" t="s">
        <v>279</v>
      </c>
      <c r="B27" s="25" t="s">
        <v>282</v>
      </c>
      <c r="E27">
        <v>129898</v>
      </c>
      <c r="F27" t="e">
        <f>VLOOKUP(E27,'Lijst AVG'!$D$2:$D$20,1,FALSE)</f>
        <v>#N/A</v>
      </c>
      <c r="G27" t="s">
        <v>330</v>
      </c>
      <c r="H27" t="s">
        <v>10</v>
      </c>
      <c r="I27" t="s">
        <v>11</v>
      </c>
      <c r="J27">
        <v>0</v>
      </c>
      <c r="K27" t="s">
        <v>96</v>
      </c>
      <c r="L27" t="s">
        <v>13</v>
      </c>
      <c r="M27" t="s">
        <v>97</v>
      </c>
      <c r="N27" t="s">
        <v>98</v>
      </c>
    </row>
    <row r="28" spans="1:14" x14ac:dyDescent="0.3">
      <c r="A28" t="s">
        <v>279</v>
      </c>
      <c r="B28" s="25" t="s">
        <v>282</v>
      </c>
      <c r="E28">
        <v>129908</v>
      </c>
      <c r="F28" t="e">
        <f>VLOOKUP(E28,'Lijst AVG'!$D$2:$D$20,1,FALSE)</f>
        <v>#N/A</v>
      </c>
      <c r="G28" t="s">
        <v>331</v>
      </c>
      <c r="H28" t="s">
        <v>10</v>
      </c>
      <c r="I28" t="s">
        <v>11</v>
      </c>
      <c r="J28">
        <v>0</v>
      </c>
      <c r="K28" t="s">
        <v>37</v>
      </c>
      <c r="L28" t="s">
        <v>13</v>
      </c>
      <c r="M28" t="s">
        <v>75</v>
      </c>
      <c r="N28" t="s">
        <v>76</v>
      </c>
    </row>
    <row r="29" spans="1:14" ht="15" thickBot="1" x14ac:dyDescent="0.35">
      <c r="B29" s="17" t="s">
        <v>295</v>
      </c>
      <c r="D29" s="10" t="s">
        <v>260</v>
      </c>
      <c r="E29">
        <v>129918</v>
      </c>
      <c r="F29" t="e">
        <f>VLOOKUP(E29,'Lijst AVG'!$D$2:$D$20,1,FALSE)</f>
        <v>#N/A</v>
      </c>
      <c r="G29" t="s">
        <v>332</v>
      </c>
      <c r="H29" t="s">
        <v>10</v>
      </c>
      <c r="I29" t="s">
        <v>11</v>
      </c>
      <c r="J29">
        <v>0</v>
      </c>
      <c r="K29" t="s">
        <v>89</v>
      </c>
      <c r="L29" t="s">
        <v>13</v>
      </c>
      <c r="M29" t="s">
        <v>90</v>
      </c>
      <c r="N29" t="s">
        <v>91</v>
      </c>
    </row>
    <row r="30" spans="1:14" ht="15" thickBot="1" x14ac:dyDescent="0.35">
      <c r="A30" t="s">
        <v>279</v>
      </c>
      <c r="B30" s="25" t="s">
        <v>282</v>
      </c>
      <c r="E30">
        <v>129930</v>
      </c>
      <c r="F30" t="e">
        <f>VLOOKUP(E30,'Lijst AVG'!$D$2:$D$20,1,FALSE)</f>
        <v>#N/A</v>
      </c>
      <c r="G30" t="s">
        <v>333</v>
      </c>
      <c r="H30" t="s">
        <v>10</v>
      </c>
      <c r="I30" t="s">
        <v>11</v>
      </c>
      <c r="J30">
        <v>0</v>
      </c>
      <c r="K30" t="s">
        <v>37</v>
      </c>
      <c r="L30" t="s">
        <v>13</v>
      </c>
      <c r="M30" t="s">
        <v>68</v>
      </c>
      <c r="N30" t="s">
        <v>69</v>
      </c>
    </row>
    <row r="31" spans="1:14" ht="15" thickBot="1" x14ac:dyDescent="0.35">
      <c r="A31" t="s">
        <v>279</v>
      </c>
      <c r="B31" s="25" t="s">
        <v>282</v>
      </c>
      <c r="E31">
        <v>129949</v>
      </c>
      <c r="F31" t="e">
        <f>VLOOKUP(E31,'Lijst AVG'!$D$2:$D$20,1,FALSE)</f>
        <v>#N/A</v>
      </c>
      <c r="G31" t="s">
        <v>334</v>
      </c>
      <c r="H31" t="s">
        <v>10</v>
      </c>
      <c r="I31" t="s">
        <v>11</v>
      </c>
      <c r="J31">
        <v>0</v>
      </c>
      <c r="K31" t="s">
        <v>78</v>
      </c>
      <c r="L31" t="s">
        <v>13</v>
      </c>
      <c r="M31" t="s">
        <v>79</v>
      </c>
      <c r="N31" t="s">
        <v>80</v>
      </c>
    </row>
    <row r="32" spans="1:14" x14ac:dyDescent="0.3">
      <c r="B32" s="25" t="s">
        <v>282</v>
      </c>
      <c r="D32" t="s">
        <v>293</v>
      </c>
      <c r="E32">
        <v>130059</v>
      </c>
      <c r="F32" t="e">
        <f>VLOOKUP(E32,'Lijst AVG'!$D$2:$D$20,1,FALSE)</f>
        <v>#N/A</v>
      </c>
      <c r="G32" t="s">
        <v>335</v>
      </c>
      <c r="H32" t="s">
        <v>10</v>
      </c>
      <c r="I32" t="s">
        <v>11</v>
      </c>
      <c r="J32">
        <v>0</v>
      </c>
      <c r="K32">
        <v>0</v>
      </c>
      <c r="L32" t="s">
        <v>13</v>
      </c>
      <c r="M32" t="s">
        <v>82</v>
      </c>
      <c r="N32" t="s">
        <v>83</v>
      </c>
    </row>
    <row r="33" spans="1:14" x14ac:dyDescent="0.3">
      <c r="A33" t="s">
        <v>279</v>
      </c>
      <c r="B33" s="12" t="s">
        <v>291</v>
      </c>
      <c r="C33" s="9" t="s">
        <v>275</v>
      </c>
      <c r="E33">
        <v>130078</v>
      </c>
      <c r="F33">
        <f>VLOOKUP(E33,'Lijst AVG'!$D$2:$D$20,1,FALSE)</f>
        <v>130078</v>
      </c>
      <c r="G33" t="s">
        <v>336</v>
      </c>
      <c r="H33" t="s">
        <v>10</v>
      </c>
      <c r="I33" t="s">
        <v>11</v>
      </c>
      <c r="J33">
        <v>0</v>
      </c>
      <c r="K33" t="s">
        <v>100</v>
      </c>
      <c r="L33" t="s">
        <v>13</v>
      </c>
      <c r="M33" t="s">
        <v>101</v>
      </c>
      <c r="N33" t="s">
        <v>102</v>
      </c>
    </row>
    <row r="34" spans="1:14" ht="15" thickBot="1" x14ac:dyDescent="0.35">
      <c r="B34" s="12" t="s">
        <v>291</v>
      </c>
      <c r="C34" s="9" t="s">
        <v>275</v>
      </c>
      <c r="E34">
        <v>130086</v>
      </c>
      <c r="F34" t="e">
        <f>VLOOKUP(E34,'Lijst AVG'!$D$2:$D$20,1,FALSE)</f>
        <v>#N/A</v>
      </c>
      <c r="G34" t="s">
        <v>337</v>
      </c>
      <c r="H34" t="s">
        <v>10</v>
      </c>
      <c r="I34" t="s">
        <v>11</v>
      </c>
      <c r="J34">
        <v>0</v>
      </c>
      <c r="K34" t="s">
        <v>37</v>
      </c>
      <c r="L34" t="s">
        <v>13</v>
      </c>
      <c r="M34" t="s">
        <v>93</v>
      </c>
      <c r="N34" t="s">
        <v>94</v>
      </c>
    </row>
    <row r="35" spans="1:14" ht="15" thickBot="1" x14ac:dyDescent="0.35">
      <c r="B35" s="15" t="s">
        <v>298</v>
      </c>
      <c r="C35" t="s">
        <v>304</v>
      </c>
      <c r="D35" t="s">
        <v>299</v>
      </c>
      <c r="E35">
        <v>130095</v>
      </c>
      <c r="F35" t="e">
        <f>VLOOKUP(E35,'Lijst AVG'!$D$2:$D$20,1,FALSE)</f>
        <v>#N/A</v>
      </c>
      <c r="G35" t="s">
        <v>338</v>
      </c>
      <c r="H35" t="s">
        <v>10</v>
      </c>
      <c r="I35" t="s">
        <v>11</v>
      </c>
      <c r="J35">
        <v>0</v>
      </c>
      <c r="K35" t="s">
        <v>104</v>
      </c>
      <c r="L35" t="s">
        <v>13</v>
      </c>
      <c r="M35" t="s">
        <v>105</v>
      </c>
      <c r="N35" t="s">
        <v>106</v>
      </c>
    </row>
    <row r="36" spans="1:14" ht="15" thickBot="1" x14ac:dyDescent="0.35">
      <c r="B36" s="25" t="s">
        <v>282</v>
      </c>
      <c r="E36">
        <v>130160</v>
      </c>
      <c r="F36" t="e">
        <f>VLOOKUP(E36,'Lijst AVG'!$D$2:$D$20,1,FALSE)</f>
        <v>#N/A</v>
      </c>
      <c r="G36" t="s">
        <v>339</v>
      </c>
      <c r="H36" t="s">
        <v>10</v>
      </c>
      <c r="I36" t="s">
        <v>11</v>
      </c>
      <c r="J36">
        <v>0</v>
      </c>
      <c r="K36" t="s">
        <v>124</v>
      </c>
      <c r="L36" t="s">
        <v>13</v>
      </c>
      <c r="M36" t="s">
        <v>125</v>
      </c>
      <c r="N36" t="s">
        <v>126</v>
      </c>
    </row>
    <row r="37" spans="1:14" x14ac:dyDescent="0.3">
      <c r="B37" s="15" t="s">
        <v>298</v>
      </c>
      <c r="D37" t="s">
        <v>300</v>
      </c>
      <c r="E37">
        <v>130176</v>
      </c>
      <c r="F37" t="e">
        <f>VLOOKUP(E37,'Lijst AVG'!$D$2:$D$20,1,FALSE)</f>
        <v>#N/A</v>
      </c>
      <c r="G37" t="s">
        <v>340</v>
      </c>
      <c r="H37" t="s">
        <v>10</v>
      </c>
      <c r="I37" t="s">
        <v>11</v>
      </c>
      <c r="J37">
        <v>0</v>
      </c>
      <c r="K37" t="s">
        <v>116</v>
      </c>
      <c r="L37" t="s">
        <v>13</v>
      </c>
      <c r="M37" t="s">
        <v>117</v>
      </c>
      <c r="N37" t="s">
        <v>118</v>
      </c>
    </row>
    <row r="38" spans="1:14" ht="15" thickBot="1" x14ac:dyDescent="0.35">
      <c r="B38" s="12" t="s">
        <v>291</v>
      </c>
      <c r="C38" s="9" t="s">
        <v>275</v>
      </c>
      <c r="E38">
        <v>130217</v>
      </c>
      <c r="F38" t="e">
        <f>VLOOKUP(E38,'Lijst AVG'!$D$2:$D$20,1,FALSE)</f>
        <v>#N/A</v>
      </c>
      <c r="G38" t="s">
        <v>341</v>
      </c>
      <c r="H38" t="s">
        <v>10</v>
      </c>
      <c r="I38" t="s">
        <v>11</v>
      </c>
      <c r="J38">
        <v>0</v>
      </c>
      <c r="K38" t="s">
        <v>175</v>
      </c>
      <c r="L38" t="s">
        <v>13</v>
      </c>
      <c r="M38" t="s">
        <v>176</v>
      </c>
      <c r="N38" t="s">
        <v>177</v>
      </c>
    </row>
    <row r="39" spans="1:14" ht="15" thickBot="1" x14ac:dyDescent="0.35">
      <c r="B39" s="15" t="s">
        <v>298</v>
      </c>
      <c r="D39" t="s">
        <v>301</v>
      </c>
      <c r="E39">
        <v>130220</v>
      </c>
      <c r="F39" t="e">
        <f>VLOOKUP(E39,'Lijst AVG'!$D$2:$D$20,1,FALSE)</f>
        <v>#N/A</v>
      </c>
      <c r="G39" t="s">
        <v>342</v>
      </c>
      <c r="H39" t="s">
        <v>10</v>
      </c>
      <c r="I39" t="s">
        <v>11</v>
      </c>
      <c r="J39">
        <v>0</v>
      </c>
      <c r="K39" t="s">
        <v>128</v>
      </c>
      <c r="L39" t="s">
        <v>13</v>
      </c>
      <c r="M39" t="s">
        <v>129</v>
      </c>
      <c r="N39" t="s">
        <v>130</v>
      </c>
    </row>
    <row r="40" spans="1:14" ht="15" thickBot="1" x14ac:dyDescent="0.35">
      <c r="B40" s="25" t="s">
        <v>282</v>
      </c>
      <c r="E40">
        <v>130393</v>
      </c>
      <c r="F40" t="e">
        <f>VLOOKUP(E40,'Lijst AVG'!$D$2:$D$20,1,FALSE)</f>
        <v>#N/A</v>
      </c>
      <c r="G40" t="s">
        <v>343</v>
      </c>
      <c r="H40" t="s">
        <v>10</v>
      </c>
      <c r="I40" t="s">
        <v>11</v>
      </c>
      <c r="J40">
        <v>0</v>
      </c>
      <c r="K40" t="s">
        <v>132</v>
      </c>
      <c r="L40" t="s">
        <v>13</v>
      </c>
      <c r="M40" t="s">
        <v>133</v>
      </c>
      <c r="N40" t="s">
        <v>134</v>
      </c>
    </row>
    <row r="41" spans="1:14" ht="15" thickBot="1" x14ac:dyDescent="0.35">
      <c r="B41" s="25" t="s">
        <v>282</v>
      </c>
      <c r="E41">
        <v>130515</v>
      </c>
      <c r="F41" t="e">
        <f>VLOOKUP(E41,'Lijst AVG'!$D$2:$D$20,1,FALSE)</f>
        <v>#N/A</v>
      </c>
      <c r="G41" t="s">
        <v>344</v>
      </c>
      <c r="H41" t="s">
        <v>10</v>
      </c>
      <c r="I41" t="s">
        <v>11</v>
      </c>
      <c r="J41">
        <v>0</v>
      </c>
      <c r="K41">
        <v>0</v>
      </c>
      <c r="L41" t="s">
        <v>13</v>
      </c>
      <c r="M41" t="s">
        <v>168</v>
      </c>
      <c r="N41" t="s">
        <v>169</v>
      </c>
    </row>
    <row r="42" spans="1:14" ht="15" thickBot="1" x14ac:dyDescent="0.35">
      <c r="B42" s="25" t="s">
        <v>282</v>
      </c>
      <c r="E42">
        <v>130627</v>
      </c>
      <c r="F42" t="e">
        <f>VLOOKUP(E42,'Lijst AVG'!$D$2:$D$20,1,FALSE)</f>
        <v>#N/A</v>
      </c>
      <c r="G42" t="s">
        <v>345</v>
      </c>
      <c r="H42" t="s">
        <v>10</v>
      </c>
      <c r="I42" t="s">
        <v>11</v>
      </c>
      <c r="J42">
        <v>0</v>
      </c>
      <c r="K42" t="s">
        <v>160</v>
      </c>
      <c r="L42" t="s">
        <v>13</v>
      </c>
      <c r="M42" t="s">
        <v>161</v>
      </c>
      <c r="N42" t="s">
        <v>162</v>
      </c>
    </row>
    <row r="43" spans="1:14" ht="15" thickBot="1" x14ac:dyDescent="0.35">
      <c r="B43" s="25" t="s">
        <v>282</v>
      </c>
      <c r="E43">
        <v>130631</v>
      </c>
      <c r="F43" t="e">
        <f>VLOOKUP(E43,'Lijst AVG'!$D$2:$D$20,1,FALSE)</f>
        <v>#N/A</v>
      </c>
      <c r="G43" t="s">
        <v>346</v>
      </c>
      <c r="H43" t="s">
        <v>10</v>
      </c>
      <c r="I43" t="s">
        <v>11</v>
      </c>
      <c r="J43">
        <v>0</v>
      </c>
      <c r="K43" t="s">
        <v>136</v>
      </c>
      <c r="L43" t="s">
        <v>13</v>
      </c>
      <c r="M43" t="s">
        <v>137</v>
      </c>
      <c r="N43" t="s">
        <v>138</v>
      </c>
    </row>
    <row r="44" spans="1:14" ht="15" thickBot="1" x14ac:dyDescent="0.35">
      <c r="B44" s="25" t="s">
        <v>282</v>
      </c>
      <c r="E44">
        <v>130734</v>
      </c>
      <c r="F44" t="e">
        <f>VLOOKUP(E44,'Lijst AVG'!$D$2:$D$20,1,FALSE)</f>
        <v>#N/A</v>
      </c>
      <c r="G44" t="s">
        <v>347</v>
      </c>
      <c r="H44" t="s">
        <v>10</v>
      </c>
      <c r="I44" t="s">
        <v>11</v>
      </c>
      <c r="J44">
        <v>0</v>
      </c>
      <c r="K44" t="s">
        <v>140</v>
      </c>
      <c r="L44" t="s">
        <v>13</v>
      </c>
      <c r="M44" t="s">
        <v>141</v>
      </c>
      <c r="N44" t="s">
        <v>142</v>
      </c>
    </row>
    <row r="45" spans="1:14" ht="15" thickBot="1" x14ac:dyDescent="0.35">
      <c r="B45" s="25" t="s">
        <v>282</v>
      </c>
      <c r="E45">
        <v>130806</v>
      </c>
      <c r="F45" t="e">
        <f>VLOOKUP(E45,'Lijst AVG'!$D$2:$D$20,1,FALSE)</f>
        <v>#N/A</v>
      </c>
      <c r="G45" t="s">
        <v>348</v>
      </c>
      <c r="H45" t="s">
        <v>10</v>
      </c>
      <c r="I45" t="s">
        <v>11</v>
      </c>
      <c r="J45">
        <v>0</v>
      </c>
      <c r="K45" t="s">
        <v>108</v>
      </c>
      <c r="L45" t="s">
        <v>13</v>
      </c>
      <c r="M45" t="s">
        <v>109</v>
      </c>
      <c r="N45" t="s">
        <v>110</v>
      </c>
    </row>
    <row r="46" spans="1:14" ht="15" thickBot="1" x14ac:dyDescent="0.35">
      <c r="B46" s="25" t="s">
        <v>282</v>
      </c>
      <c r="E46">
        <v>131259</v>
      </c>
      <c r="F46" t="e">
        <f>VLOOKUP(E46,'Lijst AVG'!$D$2:$D$20,1,FALSE)</f>
        <v>#N/A</v>
      </c>
      <c r="G46" t="s">
        <v>349</v>
      </c>
      <c r="H46" t="s">
        <v>10</v>
      </c>
      <c r="I46" t="s">
        <v>11</v>
      </c>
      <c r="J46">
        <v>0</v>
      </c>
      <c r="K46" t="s">
        <v>164</v>
      </c>
      <c r="L46" t="s">
        <v>13</v>
      </c>
      <c r="M46" t="s">
        <v>165</v>
      </c>
      <c r="N46" t="s">
        <v>166</v>
      </c>
    </row>
    <row r="47" spans="1:14" ht="15" thickBot="1" x14ac:dyDescent="0.35">
      <c r="B47" s="25" t="s">
        <v>282</v>
      </c>
      <c r="E47">
        <v>131425</v>
      </c>
      <c r="F47" t="e">
        <f>VLOOKUP(E47,'Lijst AVG'!$D$2:$D$20,1,FALSE)</f>
        <v>#N/A</v>
      </c>
      <c r="G47" t="s">
        <v>350</v>
      </c>
      <c r="H47" t="s">
        <v>10</v>
      </c>
      <c r="I47" t="s">
        <v>11</v>
      </c>
      <c r="J47">
        <v>0</v>
      </c>
      <c r="K47" t="s">
        <v>179</v>
      </c>
      <c r="L47" t="s">
        <v>13</v>
      </c>
      <c r="M47" t="s">
        <v>180</v>
      </c>
      <c r="N47" t="s">
        <v>181</v>
      </c>
    </row>
    <row r="48" spans="1:14" ht="15" thickBot="1" x14ac:dyDescent="0.35">
      <c r="B48" s="25" t="s">
        <v>282</v>
      </c>
      <c r="E48">
        <v>131478</v>
      </c>
      <c r="F48" t="e">
        <f>VLOOKUP(E48,'Lijst AVG'!$D$2:$D$20,1,FALSE)</f>
        <v>#N/A</v>
      </c>
      <c r="G48" t="s">
        <v>351</v>
      </c>
      <c r="H48" t="s">
        <v>10</v>
      </c>
      <c r="I48" t="s">
        <v>11</v>
      </c>
      <c r="J48">
        <v>0</v>
      </c>
      <c r="K48" t="s">
        <v>171</v>
      </c>
      <c r="L48" t="s">
        <v>13</v>
      </c>
      <c r="M48" t="s">
        <v>172</v>
      </c>
      <c r="N48" t="s">
        <v>173</v>
      </c>
    </row>
    <row r="49" spans="2:14" ht="15" thickBot="1" x14ac:dyDescent="0.35">
      <c r="B49" s="25" t="s">
        <v>282</v>
      </c>
      <c r="E49">
        <v>131484</v>
      </c>
      <c r="F49" t="e">
        <f>VLOOKUP(E49,'Lijst AVG'!$D$2:$D$20,1,FALSE)</f>
        <v>#N/A</v>
      </c>
      <c r="G49" t="s">
        <v>352</v>
      </c>
      <c r="H49" t="s">
        <v>10</v>
      </c>
      <c r="I49" t="s">
        <v>11</v>
      </c>
      <c r="J49">
        <v>0</v>
      </c>
      <c r="K49" t="s">
        <v>199</v>
      </c>
      <c r="L49" t="s">
        <v>13</v>
      </c>
      <c r="M49" t="s">
        <v>200</v>
      </c>
      <c r="N49" t="s">
        <v>201</v>
      </c>
    </row>
    <row r="50" spans="2:14" ht="15" thickBot="1" x14ac:dyDescent="0.35">
      <c r="B50" s="25" t="s">
        <v>282</v>
      </c>
      <c r="E50">
        <v>131828</v>
      </c>
      <c r="F50" t="e">
        <f>VLOOKUP(E50,'Lijst AVG'!$D$2:$D$20,1,FALSE)</f>
        <v>#N/A</v>
      </c>
      <c r="G50" t="s">
        <v>353</v>
      </c>
      <c r="H50" t="s">
        <v>10</v>
      </c>
      <c r="I50" t="s">
        <v>11</v>
      </c>
      <c r="J50">
        <v>0</v>
      </c>
      <c r="K50" t="s">
        <v>187</v>
      </c>
      <c r="L50" t="s">
        <v>13</v>
      </c>
      <c r="M50" t="s">
        <v>188</v>
      </c>
      <c r="N50" t="s">
        <v>189</v>
      </c>
    </row>
    <row r="51" spans="2:14" ht="15" thickBot="1" x14ac:dyDescent="0.35">
      <c r="B51" s="25" t="s">
        <v>282</v>
      </c>
      <c r="E51">
        <v>131829</v>
      </c>
      <c r="F51" t="e">
        <f>VLOOKUP(E51,'Lijst AVG'!$D$2:$D$20,1,FALSE)</f>
        <v>#N/A</v>
      </c>
      <c r="G51" t="s">
        <v>354</v>
      </c>
      <c r="H51" t="s">
        <v>10</v>
      </c>
      <c r="I51" t="s">
        <v>11</v>
      </c>
      <c r="J51">
        <v>0</v>
      </c>
      <c r="K51" t="s">
        <v>195</v>
      </c>
      <c r="L51" t="s">
        <v>13</v>
      </c>
      <c r="M51" t="s">
        <v>196</v>
      </c>
      <c r="N51" t="s">
        <v>197</v>
      </c>
    </row>
    <row r="52" spans="2:14" ht="15" thickBot="1" x14ac:dyDescent="0.35">
      <c r="B52" s="25" t="s">
        <v>282</v>
      </c>
      <c r="E52">
        <v>131971</v>
      </c>
      <c r="F52" t="e">
        <f>VLOOKUP(E52,'Lijst AVG'!$D$2:$D$20,1,FALSE)</f>
        <v>#N/A</v>
      </c>
      <c r="G52" t="s">
        <v>355</v>
      </c>
      <c r="H52" t="s">
        <v>10</v>
      </c>
      <c r="I52" t="s">
        <v>11</v>
      </c>
      <c r="J52">
        <v>0</v>
      </c>
      <c r="K52" t="s">
        <v>191</v>
      </c>
      <c r="L52" t="s">
        <v>13</v>
      </c>
      <c r="M52" t="s">
        <v>192</v>
      </c>
      <c r="N52" t="s">
        <v>193</v>
      </c>
    </row>
    <row r="53" spans="2:14" ht="15" thickBot="1" x14ac:dyDescent="0.35">
      <c r="B53" s="25" t="s">
        <v>282</v>
      </c>
      <c r="E53">
        <v>132043</v>
      </c>
      <c r="F53" t="e">
        <f>VLOOKUP(E53,'Lijst AVG'!$D$2:$D$20,1,FALSE)</f>
        <v>#N/A</v>
      </c>
      <c r="G53" t="s">
        <v>356</v>
      </c>
      <c r="H53" t="s">
        <v>10</v>
      </c>
      <c r="I53" t="s">
        <v>11</v>
      </c>
      <c r="J53">
        <v>0</v>
      </c>
      <c r="K53" t="s">
        <v>183</v>
      </c>
      <c r="L53" t="s">
        <v>13</v>
      </c>
      <c r="M53" t="s">
        <v>184</v>
      </c>
      <c r="N53" t="s">
        <v>185</v>
      </c>
    </row>
    <row r="54" spans="2:14" ht="15" thickBot="1" x14ac:dyDescent="0.35">
      <c r="B54" s="25" t="s">
        <v>282</v>
      </c>
      <c r="E54">
        <v>132292</v>
      </c>
      <c r="F54" t="e">
        <f>VLOOKUP(E54,'Lijst AVG'!$D$2:$D$20,1,FALSE)</f>
        <v>#N/A</v>
      </c>
      <c r="G54" t="s">
        <v>357</v>
      </c>
      <c r="H54" t="s">
        <v>10</v>
      </c>
      <c r="I54" t="s">
        <v>11</v>
      </c>
      <c r="J54">
        <v>0</v>
      </c>
      <c r="K54" t="s">
        <v>203</v>
      </c>
      <c r="L54" t="s">
        <v>13</v>
      </c>
      <c r="M54" t="s">
        <v>204</v>
      </c>
      <c r="N54" t="s">
        <v>205</v>
      </c>
    </row>
    <row r="55" spans="2:14" ht="15" thickBot="1" x14ac:dyDescent="0.35">
      <c r="B55" s="25" t="s">
        <v>282</v>
      </c>
      <c r="E55">
        <v>132562</v>
      </c>
      <c r="F55" t="e">
        <f>VLOOKUP(E55,'Lijst AVG'!$D$2:$D$20,1,FALSE)</f>
        <v>#N/A</v>
      </c>
      <c r="G55" t="s">
        <v>358</v>
      </c>
      <c r="H55" t="s">
        <v>10</v>
      </c>
      <c r="I55" t="s">
        <v>11</v>
      </c>
      <c r="J55">
        <v>0</v>
      </c>
      <c r="K55" t="s">
        <v>207</v>
      </c>
      <c r="L55" t="s">
        <v>13</v>
      </c>
      <c r="M55" t="s">
        <v>208</v>
      </c>
      <c r="N55" t="s">
        <v>209</v>
      </c>
    </row>
    <row r="56" spans="2:14" ht="15" thickBot="1" x14ac:dyDescent="0.35">
      <c r="B56" s="25" t="s">
        <v>282</v>
      </c>
      <c r="E56">
        <v>132678</v>
      </c>
      <c r="F56" t="e">
        <f>VLOOKUP(E56,'Lijst AVG'!$D$2:$D$20,1,FALSE)</f>
        <v>#N/A</v>
      </c>
      <c r="G56" t="s">
        <v>359</v>
      </c>
      <c r="H56" t="s">
        <v>10</v>
      </c>
      <c r="I56" t="s">
        <v>11</v>
      </c>
      <c r="J56">
        <v>0</v>
      </c>
      <c r="K56" t="s">
        <v>211</v>
      </c>
      <c r="L56" t="s">
        <v>13</v>
      </c>
      <c r="M56" t="s">
        <v>212</v>
      </c>
      <c r="N56" t="s">
        <v>213</v>
      </c>
    </row>
    <row r="57" spans="2:14" x14ac:dyDescent="0.3">
      <c r="B57" s="25" t="s">
        <v>282</v>
      </c>
      <c r="E57">
        <v>132883</v>
      </c>
      <c r="F57" t="e">
        <f>VLOOKUP(E57,'Lijst AVG'!$D$2:$D$20,1,FALSE)</f>
        <v>#N/A</v>
      </c>
      <c r="G57" t="s">
        <v>360</v>
      </c>
      <c r="H57" t="s">
        <v>10</v>
      </c>
      <c r="I57" t="s">
        <v>11</v>
      </c>
      <c r="J57">
        <v>0</v>
      </c>
      <c r="K57" t="s">
        <v>215</v>
      </c>
      <c r="L57" t="s">
        <v>13</v>
      </c>
      <c r="M57" t="s">
        <v>216</v>
      </c>
      <c r="N57" t="s">
        <v>217</v>
      </c>
    </row>
  </sheetData>
  <autoFilter ref="G1:N1" xr:uid="{FB53C6F2-2999-498A-8F46-E1602C6A5FB4}"/>
  <sortState xmlns:xlrd2="http://schemas.microsoft.com/office/spreadsheetml/2017/richdata2" ref="G2:N57">
    <sortCondition ref="N2:N57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591507-97E5-2646-BF50-19B26474FEA2}">
  <dimension ref="A1:I21"/>
  <sheetViews>
    <sheetView topLeftCell="C7" zoomScale="125" workbookViewId="0">
      <selection activeCell="G9" sqref="G9"/>
    </sheetView>
  </sheetViews>
  <sheetFormatPr defaultColWidth="11.5546875" defaultRowHeight="14.4" x14ac:dyDescent="0.3"/>
  <cols>
    <col min="1" max="1" width="29" hidden="1" customWidth="1"/>
    <col min="2" max="2" width="29" customWidth="1"/>
    <col min="3" max="3" width="36" customWidth="1"/>
    <col min="6" max="6" width="25" customWidth="1"/>
    <col min="7" max="7" width="47" customWidth="1"/>
  </cols>
  <sheetData>
    <row r="1" spans="1:9" ht="18.600000000000001" thickBot="1" x14ac:dyDescent="0.4">
      <c r="A1" t="s">
        <v>277</v>
      </c>
      <c r="B1" t="s">
        <v>285</v>
      </c>
      <c r="C1" s="14" t="s">
        <v>269</v>
      </c>
      <c r="E1" s="2" t="s">
        <v>230</v>
      </c>
      <c r="F1" s="2" t="s">
        <v>231</v>
      </c>
      <c r="G1" s="2" t="s">
        <v>232</v>
      </c>
      <c r="H1" s="2" t="s">
        <v>271</v>
      </c>
    </row>
    <row r="2" spans="1:9" ht="18.600000000000001" thickBot="1" x14ac:dyDescent="0.4">
      <c r="B2" s="18" t="s">
        <v>284</v>
      </c>
      <c r="C2" s="23" t="s">
        <v>286</v>
      </c>
      <c r="D2">
        <v>129570</v>
      </c>
      <c r="E2" s="3"/>
      <c r="F2" s="3" t="s">
        <v>364</v>
      </c>
      <c r="G2" s="4" t="s">
        <v>233</v>
      </c>
      <c r="H2" s="3"/>
    </row>
    <row r="3" spans="1:9" ht="18.600000000000001" thickBot="1" x14ac:dyDescent="0.4">
      <c r="B3" s="18" t="s">
        <v>284</v>
      </c>
      <c r="C3" s="23" t="s">
        <v>292</v>
      </c>
      <c r="D3">
        <v>129711</v>
      </c>
      <c r="E3" s="3"/>
      <c r="F3" s="5" t="s">
        <v>365</v>
      </c>
      <c r="G3" s="4" t="s">
        <v>234</v>
      </c>
      <c r="H3" s="3"/>
      <c r="I3" s="5"/>
    </row>
    <row r="4" spans="1:9" ht="18.600000000000001" thickBot="1" x14ac:dyDescent="0.4">
      <c r="B4" s="18" t="s">
        <v>284</v>
      </c>
      <c r="C4" s="23" t="s">
        <v>286</v>
      </c>
      <c r="D4" s="22">
        <v>129873</v>
      </c>
      <c r="E4" s="3"/>
      <c r="F4" s="5" t="s">
        <v>366</v>
      </c>
      <c r="G4" s="4" t="s">
        <v>233</v>
      </c>
      <c r="H4" s="16" t="s">
        <v>272</v>
      </c>
      <c r="I4" s="3"/>
    </row>
    <row r="5" spans="1:9" ht="18.600000000000001" thickBot="1" x14ac:dyDescent="0.4">
      <c r="B5" s="18" t="s">
        <v>284</v>
      </c>
      <c r="C5" s="23" t="s">
        <v>287</v>
      </c>
      <c r="D5" s="22">
        <v>130101</v>
      </c>
      <c r="E5" s="3"/>
      <c r="F5" s="5" t="s">
        <v>367</v>
      </c>
      <c r="G5" s="5" t="s">
        <v>235</v>
      </c>
      <c r="H5" s="3"/>
      <c r="I5" s="3"/>
    </row>
    <row r="6" spans="1:9" ht="18.600000000000001" thickBot="1" x14ac:dyDescent="0.4">
      <c r="B6" s="18" t="s">
        <v>284</v>
      </c>
      <c r="C6" s="23" t="s">
        <v>286</v>
      </c>
      <c r="D6" s="22">
        <v>128741</v>
      </c>
      <c r="E6" s="3"/>
      <c r="F6" s="5" t="s">
        <v>236</v>
      </c>
      <c r="G6" s="3" t="s">
        <v>369</v>
      </c>
      <c r="H6" s="3"/>
      <c r="I6" s="3"/>
    </row>
    <row r="7" spans="1:9" ht="18.600000000000001" thickBot="1" x14ac:dyDescent="0.4">
      <c r="B7" s="18" t="s">
        <v>284</v>
      </c>
      <c r="C7" s="23" t="s">
        <v>286</v>
      </c>
      <c r="D7" s="22">
        <v>129118</v>
      </c>
      <c r="E7" s="3"/>
      <c r="F7" s="6" t="s">
        <v>237</v>
      </c>
      <c r="G7" s="3" t="s">
        <v>238</v>
      </c>
      <c r="H7" s="3"/>
      <c r="I7" s="3"/>
    </row>
    <row r="8" spans="1:9" ht="18.600000000000001" thickBot="1" x14ac:dyDescent="0.4">
      <c r="A8" t="s">
        <v>278</v>
      </c>
      <c r="B8" s="18" t="s">
        <v>284</v>
      </c>
      <c r="C8" s="23" t="s">
        <v>286</v>
      </c>
      <c r="D8" s="22">
        <v>129345</v>
      </c>
      <c r="E8" s="3"/>
      <c r="F8" s="6" t="s">
        <v>239</v>
      </c>
      <c r="G8" s="3" t="s">
        <v>240</v>
      </c>
      <c r="H8" s="3"/>
      <c r="I8" s="3"/>
    </row>
    <row r="9" spans="1:9" ht="18.600000000000001" thickBot="1" x14ac:dyDescent="0.4">
      <c r="A9" t="s">
        <v>278</v>
      </c>
      <c r="B9" s="18" t="s">
        <v>284</v>
      </c>
      <c r="C9" s="23" t="s">
        <v>286</v>
      </c>
      <c r="D9" s="22">
        <v>129349</v>
      </c>
      <c r="E9" s="3"/>
      <c r="F9" s="6" t="s">
        <v>241</v>
      </c>
      <c r="G9" s="3" t="s">
        <v>242</v>
      </c>
      <c r="H9" s="3"/>
      <c r="I9" s="3"/>
    </row>
    <row r="10" spans="1:9" ht="18" x14ac:dyDescent="0.35">
      <c r="A10" t="s">
        <v>278</v>
      </c>
      <c r="B10" s="18" t="s">
        <v>284</v>
      </c>
      <c r="C10" s="23" t="s">
        <v>286</v>
      </c>
      <c r="D10" s="22">
        <v>129361</v>
      </c>
      <c r="E10" s="3"/>
      <c r="F10" s="6" t="s">
        <v>243</v>
      </c>
      <c r="G10" s="3" t="s">
        <v>244</v>
      </c>
      <c r="H10" s="3"/>
      <c r="I10" s="3"/>
    </row>
    <row r="11" spans="1:9" ht="18.600000000000001" thickBot="1" x14ac:dyDescent="0.4">
      <c r="B11" s="21" t="s">
        <v>361</v>
      </c>
      <c r="C11" s="26" t="s">
        <v>362</v>
      </c>
      <c r="D11" s="22">
        <v>129405</v>
      </c>
      <c r="E11" s="3"/>
      <c r="F11" s="6" t="s">
        <v>245</v>
      </c>
      <c r="G11" s="3" t="s">
        <v>246</v>
      </c>
      <c r="H11" s="3"/>
      <c r="I11" s="3"/>
    </row>
    <row r="12" spans="1:9" ht="18" x14ac:dyDescent="0.35">
      <c r="B12" s="18" t="s">
        <v>284</v>
      </c>
      <c r="C12" s="23" t="s">
        <v>286</v>
      </c>
      <c r="D12" s="22">
        <v>129411</v>
      </c>
      <c r="E12" s="3"/>
      <c r="F12" s="5" t="s">
        <v>247</v>
      </c>
      <c r="G12" s="3" t="s">
        <v>248</v>
      </c>
      <c r="H12" s="3"/>
      <c r="I12" s="3"/>
    </row>
    <row r="13" spans="1:9" ht="18.600000000000001" thickBot="1" x14ac:dyDescent="0.4">
      <c r="B13" s="21" t="s">
        <v>361</v>
      </c>
      <c r="C13" s="26" t="s">
        <v>363</v>
      </c>
      <c r="D13" s="22">
        <v>129419</v>
      </c>
      <c r="E13" s="3"/>
      <c r="F13" s="6" t="s">
        <v>249</v>
      </c>
      <c r="G13" s="3" t="s">
        <v>246</v>
      </c>
      <c r="H13" s="3"/>
      <c r="I13" s="3"/>
    </row>
    <row r="14" spans="1:9" ht="18.600000000000001" thickBot="1" x14ac:dyDescent="0.4">
      <c r="B14" s="18" t="s">
        <v>284</v>
      </c>
      <c r="C14" s="23" t="s">
        <v>286</v>
      </c>
      <c r="D14" s="22">
        <v>129434</v>
      </c>
      <c r="E14" s="3"/>
      <c r="F14" s="5" t="s">
        <v>250</v>
      </c>
      <c r="G14" s="3" t="s">
        <v>248</v>
      </c>
      <c r="H14" s="3"/>
      <c r="I14" s="3"/>
    </row>
    <row r="15" spans="1:9" ht="18.600000000000001" thickBot="1" x14ac:dyDescent="0.4">
      <c r="B15" s="18" t="s">
        <v>284</v>
      </c>
      <c r="C15" s="23" t="s">
        <v>286</v>
      </c>
      <c r="D15" s="22">
        <v>129540</v>
      </c>
      <c r="E15" s="3"/>
      <c r="F15" s="5" t="s">
        <v>251</v>
      </c>
      <c r="G15" s="3" t="s">
        <v>252</v>
      </c>
      <c r="H15" s="3"/>
      <c r="I15" s="3"/>
    </row>
    <row r="16" spans="1:9" ht="18.600000000000001" thickBot="1" x14ac:dyDescent="0.4">
      <c r="A16" t="s">
        <v>278</v>
      </c>
      <c r="B16" s="18" t="s">
        <v>284</v>
      </c>
      <c r="C16" s="23" t="s">
        <v>286</v>
      </c>
      <c r="D16" s="22">
        <v>129716</v>
      </c>
      <c r="E16" s="3"/>
      <c r="F16" s="5" t="s">
        <v>253</v>
      </c>
      <c r="G16" s="3" t="s">
        <v>248</v>
      </c>
      <c r="H16" s="3"/>
      <c r="I16" s="3"/>
    </row>
    <row r="17" spans="1:9" ht="18.600000000000001" thickBot="1" x14ac:dyDescent="0.4">
      <c r="A17" t="s">
        <v>278</v>
      </c>
      <c r="B17" s="18" t="s">
        <v>284</v>
      </c>
      <c r="C17" s="23" t="s">
        <v>286</v>
      </c>
      <c r="D17" s="22">
        <v>129748</v>
      </c>
      <c r="E17" s="3"/>
      <c r="F17" s="5" t="s">
        <v>254</v>
      </c>
      <c r="G17" s="3" t="s">
        <v>248</v>
      </c>
      <c r="H17" s="3"/>
      <c r="I17" s="3"/>
    </row>
    <row r="18" spans="1:9" ht="18.600000000000001" thickBot="1" x14ac:dyDescent="0.4">
      <c r="B18" s="18" t="s">
        <v>284</v>
      </c>
      <c r="C18" s="23" t="s">
        <v>286</v>
      </c>
      <c r="D18" s="22">
        <v>129827</v>
      </c>
      <c r="E18" s="3"/>
      <c r="F18" s="5" t="s">
        <v>368</v>
      </c>
      <c r="G18" s="4" t="s">
        <v>233</v>
      </c>
      <c r="H18" s="3"/>
      <c r="I18" s="3"/>
    </row>
    <row r="19" spans="1:9" ht="18.600000000000001" thickBot="1" x14ac:dyDescent="0.4">
      <c r="A19" t="s">
        <v>278</v>
      </c>
      <c r="B19" s="18" t="s">
        <v>284</v>
      </c>
      <c r="C19" s="23" t="s">
        <v>286</v>
      </c>
      <c r="D19" s="22">
        <v>130078</v>
      </c>
      <c r="E19" s="3"/>
      <c r="F19" s="6" t="s">
        <v>255</v>
      </c>
      <c r="G19" s="3" t="s">
        <v>256</v>
      </c>
      <c r="H19" s="3"/>
      <c r="I19" s="5"/>
    </row>
    <row r="20" spans="1:9" ht="18" x14ac:dyDescent="0.35">
      <c r="B20" s="18" t="s">
        <v>284</v>
      </c>
      <c r="C20" s="23" t="s">
        <v>286</v>
      </c>
      <c r="D20" s="22">
        <v>130098</v>
      </c>
      <c r="E20" s="3"/>
      <c r="F20" s="6" t="s">
        <v>257</v>
      </c>
      <c r="G20" s="3" t="s">
        <v>256</v>
      </c>
      <c r="H20" s="3"/>
      <c r="I20" s="3"/>
    </row>
    <row r="21" spans="1:9" ht="18" x14ac:dyDescent="0.35">
      <c r="I21" s="3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8DEED1-5D0C-440C-8DC6-8C04BC44935C}">
  <dimension ref="A1:I54"/>
  <sheetViews>
    <sheetView workbookViewId="0">
      <pane ySplit="1" topLeftCell="A3" activePane="bottomLeft" state="frozen"/>
      <selection pane="bottomLeft"/>
    </sheetView>
  </sheetViews>
  <sheetFormatPr defaultColWidth="8.77734375" defaultRowHeight="14.4" x14ac:dyDescent="0.3"/>
  <cols>
    <col min="1" max="1" width="39.44140625" bestFit="1" customWidth="1"/>
    <col min="2" max="2" width="14.6640625" bestFit="1" customWidth="1"/>
    <col min="3" max="3" width="24.33203125" bestFit="1" customWidth="1"/>
    <col min="4" max="4" width="18.33203125" bestFit="1" customWidth="1"/>
    <col min="5" max="5" width="10.33203125" bestFit="1" customWidth="1"/>
    <col min="6" max="6" width="16" bestFit="1" customWidth="1"/>
    <col min="7" max="7" width="16.33203125" bestFit="1" customWidth="1"/>
    <col min="8" max="9" width="22" bestFit="1" customWidth="1"/>
  </cols>
  <sheetData>
    <row r="1" spans="1:9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</row>
    <row r="2" spans="1:9" x14ac:dyDescent="0.3">
      <c r="A2" t="s">
        <v>9</v>
      </c>
      <c r="B2">
        <v>128916</v>
      </c>
      <c r="C2" t="s">
        <v>10</v>
      </c>
      <c r="D2" t="s">
        <v>11</v>
      </c>
      <c r="E2">
        <v>0</v>
      </c>
      <c r="F2" t="s">
        <v>12</v>
      </c>
      <c r="G2" t="s">
        <v>13</v>
      </c>
      <c r="H2" t="s">
        <v>14</v>
      </c>
      <c r="I2" t="s">
        <v>15</v>
      </c>
    </row>
    <row r="3" spans="1:9" x14ac:dyDescent="0.3">
      <c r="A3" t="s">
        <v>16</v>
      </c>
      <c r="B3">
        <v>128966</v>
      </c>
      <c r="C3" t="s">
        <v>10</v>
      </c>
      <c r="D3" t="s">
        <v>11</v>
      </c>
      <c r="E3">
        <v>0</v>
      </c>
      <c r="F3" t="s">
        <v>17</v>
      </c>
      <c r="G3" t="s">
        <v>13</v>
      </c>
      <c r="H3" t="s">
        <v>18</v>
      </c>
      <c r="I3" t="s">
        <v>19</v>
      </c>
    </row>
    <row r="4" spans="1:9" x14ac:dyDescent="0.3">
      <c r="A4" t="s">
        <v>20</v>
      </c>
      <c r="B4">
        <v>129454</v>
      </c>
      <c r="C4" t="s">
        <v>10</v>
      </c>
      <c r="D4" t="s">
        <v>11</v>
      </c>
      <c r="E4">
        <v>0</v>
      </c>
      <c r="F4" t="s">
        <v>21</v>
      </c>
      <c r="G4" t="s">
        <v>13</v>
      </c>
      <c r="H4" t="s">
        <v>22</v>
      </c>
      <c r="I4" t="s">
        <v>23</v>
      </c>
    </row>
    <row r="5" spans="1:9" x14ac:dyDescent="0.3">
      <c r="A5" t="s">
        <v>24</v>
      </c>
      <c r="B5">
        <v>129328</v>
      </c>
      <c r="C5" t="s">
        <v>10</v>
      </c>
      <c r="D5" t="s">
        <v>11</v>
      </c>
      <c r="E5">
        <v>0</v>
      </c>
      <c r="F5" t="s">
        <v>25</v>
      </c>
      <c r="G5" t="s">
        <v>13</v>
      </c>
      <c r="H5" t="s">
        <v>26</v>
      </c>
      <c r="I5" t="s">
        <v>27</v>
      </c>
    </row>
    <row r="6" spans="1:9" x14ac:dyDescent="0.3">
      <c r="A6" t="s">
        <v>28</v>
      </c>
      <c r="B6">
        <v>129402</v>
      </c>
      <c r="C6" t="s">
        <v>10</v>
      </c>
      <c r="D6" t="s">
        <v>11</v>
      </c>
      <c r="E6">
        <v>0</v>
      </c>
      <c r="F6" t="s">
        <v>29</v>
      </c>
      <c r="G6" t="s">
        <v>13</v>
      </c>
      <c r="H6" t="s">
        <v>30</v>
      </c>
      <c r="I6" t="s">
        <v>31</v>
      </c>
    </row>
    <row r="7" spans="1:9" x14ac:dyDescent="0.3">
      <c r="A7" t="s">
        <v>32</v>
      </c>
      <c r="B7">
        <v>129535</v>
      </c>
      <c r="C7" t="s">
        <v>10</v>
      </c>
      <c r="D7" t="s">
        <v>11</v>
      </c>
      <c r="E7">
        <v>0</v>
      </c>
      <c r="F7" t="s">
        <v>33</v>
      </c>
      <c r="G7" t="s">
        <v>13</v>
      </c>
      <c r="H7" t="s">
        <v>34</v>
      </c>
      <c r="I7" t="s">
        <v>35</v>
      </c>
    </row>
    <row r="8" spans="1:9" x14ac:dyDescent="0.3">
      <c r="A8" t="s">
        <v>36</v>
      </c>
      <c r="B8">
        <v>129685</v>
      </c>
      <c r="C8" t="s">
        <v>10</v>
      </c>
      <c r="D8" t="s">
        <v>11</v>
      </c>
      <c r="E8">
        <v>0</v>
      </c>
      <c r="F8" t="s">
        <v>37</v>
      </c>
      <c r="G8" t="s">
        <v>13</v>
      </c>
      <c r="H8" t="s">
        <v>38</v>
      </c>
      <c r="I8" t="s">
        <v>39</v>
      </c>
    </row>
    <row r="9" spans="1:9" x14ac:dyDescent="0.3">
      <c r="A9" t="s">
        <v>40</v>
      </c>
      <c r="B9">
        <v>129601</v>
      </c>
      <c r="C9" t="s">
        <v>10</v>
      </c>
      <c r="D9" t="s">
        <v>11</v>
      </c>
      <c r="E9">
        <v>0</v>
      </c>
      <c r="F9" t="s">
        <v>41</v>
      </c>
      <c r="G9" t="s">
        <v>13</v>
      </c>
      <c r="H9" t="s">
        <v>42</v>
      </c>
      <c r="I9" t="s">
        <v>43</v>
      </c>
    </row>
    <row r="10" spans="1:9" x14ac:dyDescent="0.3">
      <c r="A10" t="s">
        <v>44</v>
      </c>
      <c r="B10">
        <v>129699</v>
      </c>
      <c r="C10" t="s">
        <v>10</v>
      </c>
      <c r="D10" t="s">
        <v>11</v>
      </c>
      <c r="E10">
        <v>0</v>
      </c>
      <c r="F10" t="s">
        <v>45</v>
      </c>
      <c r="G10" t="s">
        <v>13</v>
      </c>
      <c r="H10" t="s">
        <v>46</v>
      </c>
      <c r="I10" t="s">
        <v>47</v>
      </c>
    </row>
    <row r="11" spans="1:9" x14ac:dyDescent="0.3">
      <c r="A11" t="s">
        <v>48</v>
      </c>
      <c r="B11">
        <v>129833</v>
      </c>
      <c r="C11" t="s">
        <v>10</v>
      </c>
      <c r="D11" t="s">
        <v>11</v>
      </c>
      <c r="E11">
        <v>0</v>
      </c>
      <c r="F11" t="s">
        <v>49</v>
      </c>
      <c r="G11" t="s">
        <v>13</v>
      </c>
      <c r="H11" t="s">
        <v>50</v>
      </c>
      <c r="I11" t="s">
        <v>51</v>
      </c>
    </row>
    <row r="12" spans="1:9" x14ac:dyDescent="0.3">
      <c r="A12" t="s">
        <v>52</v>
      </c>
      <c r="B12">
        <v>129405</v>
      </c>
      <c r="C12" t="s">
        <v>10</v>
      </c>
      <c r="D12" t="s">
        <v>11</v>
      </c>
      <c r="E12">
        <v>0</v>
      </c>
      <c r="F12" t="s">
        <v>53</v>
      </c>
      <c r="G12" t="s">
        <v>13</v>
      </c>
      <c r="H12" t="s">
        <v>54</v>
      </c>
      <c r="I12" t="s">
        <v>55</v>
      </c>
    </row>
    <row r="13" spans="1:9" x14ac:dyDescent="0.3">
      <c r="A13" t="s">
        <v>56</v>
      </c>
      <c r="B13">
        <v>129419</v>
      </c>
      <c r="C13" t="s">
        <v>10</v>
      </c>
      <c r="D13" t="s">
        <v>11</v>
      </c>
      <c r="E13">
        <v>0</v>
      </c>
      <c r="F13" t="s">
        <v>53</v>
      </c>
      <c r="G13" t="s">
        <v>13</v>
      </c>
      <c r="H13" t="s">
        <v>57</v>
      </c>
      <c r="I13" t="s">
        <v>58</v>
      </c>
    </row>
    <row r="14" spans="1:9" x14ac:dyDescent="0.3">
      <c r="A14" t="s">
        <v>59</v>
      </c>
      <c r="B14">
        <v>129512</v>
      </c>
      <c r="C14" t="s">
        <v>10</v>
      </c>
      <c r="D14" t="s">
        <v>11</v>
      </c>
      <c r="E14">
        <v>0</v>
      </c>
      <c r="F14" t="s">
        <v>60</v>
      </c>
      <c r="G14" t="s">
        <v>13</v>
      </c>
      <c r="H14" t="s">
        <v>61</v>
      </c>
      <c r="I14" t="s">
        <v>62</v>
      </c>
    </row>
    <row r="15" spans="1:9" x14ac:dyDescent="0.3">
      <c r="A15" t="s">
        <v>63</v>
      </c>
      <c r="B15">
        <v>129764</v>
      </c>
      <c r="C15" t="s">
        <v>10</v>
      </c>
      <c r="D15" t="s">
        <v>11</v>
      </c>
      <c r="E15">
        <v>0</v>
      </c>
      <c r="F15" t="s">
        <v>64</v>
      </c>
      <c r="G15" t="s">
        <v>13</v>
      </c>
      <c r="H15" t="s">
        <v>65</v>
      </c>
      <c r="I15" t="s">
        <v>66</v>
      </c>
    </row>
    <row r="16" spans="1:9" x14ac:dyDescent="0.3">
      <c r="A16" t="s">
        <v>67</v>
      </c>
      <c r="B16">
        <v>129930</v>
      </c>
      <c r="C16" t="s">
        <v>10</v>
      </c>
      <c r="D16" t="s">
        <v>11</v>
      </c>
      <c r="E16">
        <v>0</v>
      </c>
      <c r="F16" t="s">
        <v>37</v>
      </c>
      <c r="G16" t="s">
        <v>13</v>
      </c>
      <c r="H16" t="s">
        <v>68</v>
      </c>
      <c r="I16" t="s">
        <v>69</v>
      </c>
    </row>
    <row r="17" spans="1:9" x14ac:dyDescent="0.3">
      <c r="A17" t="s">
        <v>70</v>
      </c>
      <c r="B17">
        <v>129800</v>
      </c>
      <c r="C17" t="s">
        <v>10</v>
      </c>
      <c r="D17" t="s">
        <v>11</v>
      </c>
      <c r="E17">
        <v>0</v>
      </c>
      <c r="F17" t="s">
        <v>71</v>
      </c>
      <c r="G17" t="s">
        <v>13</v>
      </c>
      <c r="H17" t="s">
        <v>72</v>
      </c>
      <c r="I17" t="s">
        <v>73</v>
      </c>
    </row>
    <row r="18" spans="1:9" x14ac:dyDescent="0.3">
      <c r="A18" t="s">
        <v>74</v>
      </c>
      <c r="B18">
        <v>129908</v>
      </c>
      <c r="C18" t="s">
        <v>10</v>
      </c>
      <c r="D18" t="s">
        <v>11</v>
      </c>
      <c r="E18">
        <v>0</v>
      </c>
      <c r="F18" t="s">
        <v>37</v>
      </c>
      <c r="G18" t="s">
        <v>13</v>
      </c>
      <c r="H18" t="s">
        <v>75</v>
      </c>
      <c r="I18" t="s">
        <v>76</v>
      </c>
    </row>
    <row r="19" spans="1:9" x14ac:dyDescent="0.3">
      <c r="A19" t="s">
        <v>77</v>
      </c>
      <c r="B19">
        <v>129949</v>
      </c>
      <c r="C19" t="s">
        <v>10</v>
      </c>
      <c r="D19" t="s">
        <v>11</v>
      </c>
      <c r="E19">
        <v>0</v>
      </c>
      <c r="F19" t="s">
        <v>78</v>
      </c>
      <c r="G19" t="s">
        <v>13</v>
      </c>
      <c r="H19" t="s">
        <v>79</v>
      </c>
      <c r="I19" t="s">
        <v>80</v>
      </c>
    </row>
    <row r="20" spans="1:9" x14ac:dyDescent="0.3">
      <c r="A20" t="s">
        <v>81</v>
      </c>
      <c r="B20">
        <v>130059</v>
      </c>
      <c r="C20" t="s">
        <v>10</v>
      </c>
      <c r="D20" t="s">
        <v>11</v>
      </c>
      <c r="E20">
        <v>0</v>
      </c>
      <c r="F20">
        <v>0</v>
      </c>
      <c r="G20" t="s">
        <v>13</v>
      </c>
      <c r="H20" t="s">
        <v>82</v>
      </c>
      <c r="I20" t="s">
        <v>83</v>
      </c>
    </row>
    <row r="21" spans="1:9" x14ac:dyDescent="0.3">
      <c r="A21" t="s">
        <v>84</v>
      </c>
      <c r="B21">
        <v>129447</v>
      </c>
      <c r="C21" t="s">
        <v>10</v>
      </c>
      <c r="D21" t="s">
        <v>11</v>
      </c>
      <c r="E21">
        <v>0</v>
      </c>
      <c r="F21" t="s">
        <v>85</v>
      </c>
      <c r="G21" t="s">
        <v>13</v>
      </c>
      <c r="H21" t="s">
        <v>86</v>
      </c>
      <c r="I21" t="s">
        <v>87</v>
      </c>
    </row>
    <row r="22" spans="1:9" x14ac:dyDescent="0.3">
      <c r="A22" t="s">
        <v>88</v>
      </c>
      <c r="B22">
        <v>129918</v>
      </c>
      <c r="C22" t="s">
        <v>10</v>
      </c>
      <c r="D22" t="s">
        <v>11</v>
      </c>
      <c r="E22">
        <v>0</v>
      </c>
      <c r="F22" t="s">
        <v>89</v>
      </c>
      <c r="G22" t="s">
        <v>13</v>
      </c>
      <c r="H22" t="s">
        <v>90</v>
      </c>
      <c r="I22" t="s">
        <v>91</v>
      </c>
    </row>
    <row r="23" spans="1:9" x14ac:dyDescent="0.3">
      <c r="A23" t="s">
        <v>92</v>
      </c>
      <c r="B23">
        <v>130086</v>
      </c>
      <c r="C23" t="s">
        <v>10</v>
      </c>
      <c r="D23" t="s">
        <v>11</v>
      </c>
      <c r="E23">
        <v>0</v>
      </c>
      <c r="F23" t="s">
        <v>37</v>
      </c>
      <c r="G23" t="s">
        <v>13</v>
      </c>
      <c r="H23" t="s">
        <v>93</v>
      </c>
      <c r="I23" t="s">
        <v>94</v>
      </c>
    </row>
    <row r="24" spans="1:9" x14ac:dyDescent="0.3">
      <c r="A24" t="s">
        <v>95</v>
      </c>
      <c r="B24">
        <v>129898</v>
      </c>
      <c r="C24" t="s">
        <v>10</v>
      </c>
      <c r="D24" t="s">
        <v>11</v>
      </c>
      <c r="E24">
        <v>0</v>
      </c>
      <c r="F24" t="s">
        <v>96</v>
      </c>
      <c r="G24" t="s">
        <v>13</v>
      </c>
      <c r="H24" t="s">
        <v>97</v>
      </c>
      <c r="I24" t="s">
        <v>98</v>
      </c>
    </row>
    <row r="25" spans="1:9" x14ac:dyDescent="0.3">
      <c r="A25" t="s">
        <v>99</v>
      </c>
      <c r="B25">
        <v>130078</v>
      </c>
      <c r="C25" t="s">
        <v>10</v>
      </c>
      <c r="D25" t="s">
        <v>11</v>
      </c>
      <c r="E25">
        <v>0</v>
      </c>
      <c r="F25" t="s">
        <v>100</v>
      </c>
      <c r="G25" t="s">
        <v>13</v>
      </c>
      <c r="H25" t="s">
        <v>101</v>
      </c>
      <c r="I25" t="s">
        <v>102</v>
      </c>
    </row>
    <row r="26" spans="1:9" x14ac:dyDescent="0.3">
      <c r="A26" t="s">
        <v>103</v>
      </c>
      <c r="B26">
        <v>130095</v>
      </c>
      <c r="C26" t="s">
        <v>10</v>
      </c>
      <c r="D26" t="s">
        <v>11</v>
      </c>
      <c r="E26">
        <v>0</v>
      </c>
      <c r="F26" t="s">
        <v>104</v>
      </c>
      <c r="G26" t="s">
        <v>13</v>
      </c>
      <c r="H26" t="s">
        <v>105</v>
      </c>
      <c r="I26" t="s">
        <v>106</v>
      </c>
    </row>
    <row r="27" spans="1:9" x14ac:dyDescent="0.3">
      <c r="A27" t="s">
        <v>107</v>
      </c>
      <c r="B27">
        <v>130806</v>
      </c>
      <c r="C27" t="s">
        <v>10</v>
      </c>
      <c r="D27" t="s">
        <v>11</v>
      </c>
      <c r="E27">
        <v>0</v>
      </c>
      <c r="F27" t="s">
        <v>108</v>
      </c>
      <c r="G27" t="s">
        <v>13</v>
      </c>
      <c r="H27" t="s">
        <v>109</v>
      </c>
      <c r="I27" t="s">
        <v>110</v>
      </c>
    </row>
    <row r="28" spans="1:9" x14ac:dyDescent="0.3">
      <c r="A28" t="s">
        <v>111</v>
      </c>
      <c r="B28">
        <v>129599</v>
      </c>
      <c r="C28" t="s">
        <v>10</v>
      </c>
      <c r="D28" t="s">
        <v>11</v>
      </c>
      <c r="E28">
        <v>0</v>
      </c>
      <c r="F28" t="s">
        <v>112</v>
      </c>
      <c r="G28" t="s">
        <v>13</v>
      </c>
      <c r="H28" t="s">
        <v>113</v>
      </c>
      <c r="I28" t="s">
        <v>114</v>
      </c>
    </row>
    <row r="29" spans="1:9" x14ac:dyDescent="0.3">
      <c r="A29" t="s">
        <v>115</v>
      </c>
      <c r="B29">
        <v>130176</v>
      </c>
      <c r="C29" t="s">
        <v>10</v>
      </c>
      <c r="D29" t="s">
        <v>11</v>
      </c>
      <c r="E29">
        <v>0</v>
      </c>
      <c r="F29" t="s">
        <v>116</v>
      </c>
      <c r="G29" t="s">
        <v>13</v>
      </c>
      <c r="H29" t="s">
        <v>117</v>
      </c>
      <c r="I29" t="s">
        <v>118</v>
      </c>
    </row>
    <row r="30" spans="1:9" x14ac:dyDescent="0.3">
      <c r="A30" t="s">
        <v>119</v>
      </c>
      <c r="B30">
        <v>129173</v>
      </c>
      <c r="C30" t="s">
        <v>10</v>
      </c>
      <c r="D30" t="s">
        <v>11</v>
      </c>
      <c r="E30">
        <v>0</v>
      </c>
      <c r="F30" t="s">
        <v>120</v>
      </c>
      <c r="G30" t="s">
        <v>13</v>
      </c>
      <c r="H30" t="s">
        <v>121</v>
      </c>
      <c r="I30" t="s">
        <v>122</v>
      </c>
    </row>
    <row r="31" spans="1:9" x14ac:dyDescent="0.3">
      <c r="A31" t="s">
        <v>123</v>
      </c>
      <c r="B31">
        <v>130160</v>
      </c>
      <c r="C31" t="s">
        <v>10</v>
      </c>
      <c r="D31" t="s">
        <v>11</v>
      </c>
      <c r="E31">
        <v>0</v>
      </c>
      <c r="F31" t="s">
        <v>124</v>
      </c>
      <c r="G31" t="s">
        <v>13</v>
      </c>
      <c r="H31" t="s">
        <v>125</v>
      </c>
      <c r="I31" t="s">
        <v>126</v>
      </c>
    </row>
    <row r="32" spans="1:9" x14ac:dyDescent="0.3">
      <c r="A32" t="s">
        <v>127</v>
      </c>
      <c r="B32">
        <v>130220</v>
      </c>
      <c r="C32" t="s">
        <v>10</v>
      </c>
      <c r="D32" t="s">
        <v>11</v>
      </c>
      <c r="E32">
        <v>0</v>
      </c>
      <c r="F32" t="s">
        <v>128</v>
      </c>
      <c r="G32" t="s">
        <v>13</v>
      </c>
      <c r="H32" t="s">
        <v>129</v>
      </c>
      <c r="I32" t="s">
        <v>130</v>
      </c>
    </row>
    <row r="33" spans="1:9" x14ac:dyDescent="0.3">
      <c r="A33" t="s">
        <v>131</v>
      </c>
      <c r="B33">
        <v>130393</v>
      </c>
      <c r="C33" t="s">
        <v>10</v>
      </c>
      <c r="D33" t="s">
        <v>11</v>
      </c>
      <c r="E33">
        <v>0</v>
      </c>
      <c r="F33" t="s">
        <v>132</v>
      </c>
      <c r="G33" t="s">
        <v>13</v>
      </c>
      <c r="H33" t="s">
        <v>133</v>
      </c>
      <c r="I33" t="s">
        <v>134</v>
      </c>
    </row>
    <row r="34" spans="1:9" x14ac:dyDescent="0.3">
      <c r="A34" t="s">
        <v>135</v>
      </c>
      <c r="B34">
        <v>130631</v>
      </c>
      <c r="C34" t="s">
        <v>10</v>
      </c>
      <c r="D34" t="s">
        <v>11</v>
      </c>
      <c r="E34">
        <v>0</v>
      </c>
      <c r="F34" t="s">
        <v>136</v>
      </c>
      <c r="G34" t="s">
        <v>13</v>
      </c>
      <c r="H34" t="s">
        <v>137</v>
      </c>
      <c r="I34" t="s">
        <v>138</v>
      </c>
    </row>
    <row r="35" spans="1:9" x14ac:dyDescent="0.3">
      <c r="A35" t="s">
        <v>139</v>
      </c>
      <c r="B35">
        <v>130734</v>
      </c>
      <c r="C35" t="s">
        <v>10</v>
      </c>
      <c r="D35" t="s">
        <v>11</v>
      </c>
      <c r="E35">
        <v>0</v>
      </c>
      <c r="F35" t="s">
        <v>140</v>
      </c>
      <c r="G35" t="s">
        <v>13</v>
      </c>
      <c r="H35" t="s">
        <v>141</v>
      </c>
      <c r="I35" t="s">
        <v>142</v>
      </c>
    </row>
    <row r="36" spans="1:9" x14ac:dyDescent="0.3">
      <c r="A36" t="s">
        <v>143</v>
      </c>
      <c r="B36">
        <v>129887</v>
      </c>
      <c r="C36" t="s">
        <v>10</v>
      </c>
      <c r="D36" t="s">
        <v>11</v>
      </c>
      <c r="E36">
        <v>0</v>
      </c>
      <c r="F36" t="s">
        <v>144</v>
      </c>
      <c r="G36" t="s">
        <v>13</v>
      </c>
      <c r="H36" t="s">
        <v>145</v>
      </c>
      <c r="I36" t="s">
        <v>146</v>
      </c>
    </row>
    <row r="37" spans="1:9" x14ac:dyDescent="0.3">
      <c r="A37" t="s">
        <v>147</v>
      </c>
      <c r="B37">
        <v>129691</v>
      </c>
      <c r="C37" t="s">
        <v>10</v>
      </c>
      <c r="D37" t="s">
        <v>11</v>
      </c>
      <c r="E37">
        <v>0</v>
      </c>
      <c r="F37" t="s">
        <v>148</v>
      </c>
      <c r="G37" t="s">
        <v>13</v>
      </c>
      <c r="H37" t="s">
        <v>149</v>
      </c>
      <c r="I37" t="s">
        <v>150</v>
      </c>
    </row>
    <row r="38" spans="1:9" x14ac:dyDescent="0.3">
      <c r="A38" t="s">
        <v>151</v>
      </c>
      <c r="B38">
        <v>129829</v>
      </c>
      <c r="C38" t="s">
        <v>10</v>
      </c>
      <c r="D38" t="s">
        <v>11</v>
      </c>
      <c r="E38">
        <v>0</v>
      </c>
      <c r="F38" t="s">
        <v>152</v>
      </c>
      <c r="G38" t="s">
        <v>13</v>
      </c>
      <c r="H38" t="s">
        <v>153</v>
      </c>
      <c r="I38" t="s">
        <v>154</v>
      </c>
    </row>
    <row r="39" spans="1:9" x14ac:dyDescent="0.3">
      <c r="A39" t="s">
        <v>155</v>
      </c>
      <c r="B39">
        <v>129873</v>
      </c>
      <c r="C39" t="s">
        <v>10</v>
      </c>
      <c r="D39" t="s">
        <v>11</v>
      </c>
      <c r="E39">
        <v>0</v>
      </c>
      <c r="F39" t="s">
        <v>156</v>
      </c>
      <c r="G39" t="s">
        <v>13</v>
      </c>
      <c r="H39" t="s">
        <v>157</v>
      </c>
      <c r="I39" t="s">
        <v>158</v>
      </c>
    </row>
    <row r="40" spans="1:9" x14ac:dyDescent="0.3">
      <c r="A40" t="s">
        <v>159</v>
      </c>
      <c r="B40">
        <v>130627</v>
      </c>
      <c r="C40" t="s">
        <v>10</v>
      </c>
      <c r="D40" t="s">
        <v>11</v>
      </c>
      <c r="E40">
        <v>0</v>
      </c>
      <c r="F40" t="s">
        <v>160</v>
      </c>
      <c r="G40" t="s">
        <v>13</v>
      </c>
      <c r="H40" t="s">
        <v>161</v>
      </c>
      <c r="I40" t="s">
        <v>162</v>
      </c>
    </row>
    <row r="41" spans="1:9" x14ac:dyDescent="0.3">
      <c r="A41" t="s">
        <v>163</v>
      </c>
      <c r="B41">
        <v>131259</v>
      </c>
      <c r="C41" t="s">
        <v>10</v>
      </c>
      <c r="D41" t="s">
        <v>11</v>
      </c>
      <c r="E41">
        <v>0</v>
      </c>
      <c r="F41" t="s">
        <v>164</v>
      </c>
      <c r="G41" t="s">
        <v>13</v>
      </c>
      <c r="H41" t="s">
        <v>165</v>
      </c>
      <c r="I41" t="s">
        <v>166</v>
      </c>
    </row>
    <row r="42" spans="1:9" x14ac:dyDescent="0.3">
      <c r="A42" t="s">
        <v>167</v>
      </c>
      <c r="B42">
        <v>130515</v>
      </c>
      <c r="C42" t="s">
        <v>10</v>
      </c>
      <c r="D42" t="s">
        <v>11</v>
      </c>
      <c r="E42">
        <v>0</v>
      </c>
      <c r="F42">
        <v>0</v>
      </c>
      <c r="G42" t="s">
        <v>13</v>
      </c>
      <c r="H42" t="s">
        <v>168</v>
      </c>
      <c r="I42" t="s">
        <v>169</v>
      </c>
    </row>
    <row r="43" spans="1:9" x14ac:dyDescent="0.3">
      <c r="A43" t="s">
        <v>170</v>
      </c>
      <c r="B43">
        <v>131478</v>
      </c>
      <c r="C43" t="s">
        <v>10</v>
      </c>
      <c r="D43" t="s">
        <v>11</v>
      </c>
      <c r="E43">
        <v>0</v>
      </c>
      <c r="F43" t="s">
        <v>171</v>
      </c>
      <c r="G43" t="s">
        <v>13</v>
      </c>
      <c r="H43" t="s">
        <v>172</v>
      </c>
      <c r="I43" t="s">
        <v>173</v>
      </c>
    </row>
    <row r="44" spans="1:9" x14ac:dyDescent="0.3">
      <c r="A44" t="s">
        <v>174</v>
      </c>
      <c r="B44">
        <v>130217</v>
      </c>
      <c r="C44" t="s">
        <v>10</v>
      </c>
      <c r="D44" t="s">
        <v>11</v>
      </c>
      <c r="E44">
        <v>0</v>
      </c>
      <c r="F44" t="s">
        <v>175</v>
      </c>
      <c r="G44" t="s">
        <v>13</v>
      </c>
      <c r="H44" t="s">
        <v>176</v>
      </c>
      <c r="I44" t="s">
        <v>177</v>
      </c>
    </row>
    <row r="45" spans="1:9" x14ac:dyDescent="0.3">
      <c r="A45" t="s">
        <v>178</v>
      </c>
      <c r="B45">
        <v>131425</v>
      </c>
      <c r="C45" t="s">
        <v>10</v>
      </c>
      <c r="D45" t="s">
        <v>11</v>
      </c>
      <c r="E45">
        <v>0</v>
      </c>
      <c r="F45" t="s">
        <v>179</v>
      </c>
      <c r="G45" t="s">
        <v>13</v>
      </c>
      <c r="H45" t="s">
        <v>180</v>
      </c>
      <c r="I45" t="s">
        <v>181</v>
      </c>
    </row>
    <row r="46" spans="1:9" x14ac:dyDescent="0.3">
      <c r="A46" t="s">
        <v>182</v>
      </c>
      <c r="B46">
        <v>132043</v>
      </c>
      <c r="C46" t="s">
        <v>10</v>
      </c>
      <c r="D46" t="s">
        <v>11</v>
      </c>
      <c r="E46">
        <v>0</v>
      </c>
      <c r="F46" t="s">
        <v>183</v>
      </c>
      <c r="G46" t="s">
        <v>13</v>
      </c>
      <c r="H46" t="s">
        <v>184</v>
      </c>
      <c r="I46" t="s">
        <v>185</v>
      </c>
    </row>
    <row r="47" spans="1:9" x14ac:dyDescent="0.3">
      <c r="A47" t="s">
        <v>186</v>
      </c>
      <c r="B47">
        <v>131828</v>
      </c>
      <c r="C47" t="s">
        <v>10</v>
      </c>
      <c r="D47" t="s">
        <v>11</v>
      </c>
      <c r="E47">
        <v>0</v>
      </c>
      <c r="F47" t="s">
        <v>187</v>
      </c>
      <c r="G47" t="s">
        <v>13</v>
      </c>
      <c r="H47" t="s">
        <v>188</v>
      </c>
      <c r="I47" t="s">
        <v>189</v>
      </c>
    </row>
    <row r="48" spans="1:9" x14ac:dyDescent="0.3">
      <c r="A48" t="s">
        <v>190</v>
      </c>
      <c r="B48">
        <v>131971</v>
      </c>
      <c r="C48" t="s">
        <v>10</v>
      </c>
      <c r="D48" t="s">
        <v>11</v>
      </c>
      <c r="E48">
        <v>0</v>
      </c>
      <c r="F48" t="s">
        <v>191</v>
      </c>
      <c r="G48" t="s">
        <v>13</v>
      </c>
      <c r="H48" t="s">
        <v>192</v>
      </c>
      <c r="I48" t="s">
        <v>193</v>
      </c>
    </row>
    <row r="49" spans="1:9" x14ac:dyDescent="0.3">
      <c r="A49" t="s">
        <v>194</v>
      </c>
      <c r="B49">
        <v>131829</v>
      </c>
      <c r="C49" t="s">
        <v>10</v>
      </c>
      <c r="D49" t="s">
        <v>11</v>
      </c>
      <c r="E49">
        <v>0</v>
      </c>
      <c r="F49" t="s">
        <v>195</v>
      </c>
      <c r="G49" t="s">
        <v>13</v>
      </c>
      <c r="H49" t="s">
        <v>196</v>
      </c>
      <c r="I49" t="s">
        <v>197</v>
      </c>
    </row>
    <row r="50" spans="1:9" x14ac:dyDescent="0.3">
      <c r="A50" t="s">
        <v>198</v>
      </c>
      <c r="B50">
        <v>131484</v>
      </c>
      <c r="C50" t="s">
        <v>10</v>
      </c>
      <c r="D50" t="s">
        <v>11</v>
      </c>
      <c r="E50">
        <v>0</v>
      </c>
      <c r="F50" t="s">
        <v>199</v>
      </c>
      <c r="G50" t="s">
        <v>13</v>
      </c>
      <c r="H50" t="s">
        <v>200</v>
      </c>
      <c r="I50" t="s">
        <v>201</v>
      </c>
    </row>
    <row r="51" spans="1:9" x14ac:dyDescent="0.3">
      <c r="A51" t="s">
        <v>202</v>
      </c>
      <c r="B51">
        <v>132292</v>
      </c>
      <c r="C51" t="s">
        <v>10</v>
      </c>
      <c r="D51" t="s">
        <v>11</v>
      </c>
      <c r="E51">
        <v>0</v>
      </c>
      <c r="F51" t="s">
        <v>203</v>
      </c>
      <c r="G51" t="s">
        <v>13</v>
      </c>
      <c r="H51" t="s">
        <v>204</v>
      </c>
      <c r="I51" t="s">
        <v>205</v>
      </c>
    </row>
    <row r="52" spans="1:9" x14ac:dyDescent="0.3">
      <c r="A52" t="s">
        <v>206</v>
      </c>
      <c r="B52">
        <v>132562</v>
      </c>
      <c r="C52" t="s">
        <v>10</v>
      </c>
      <c r="D52" t="s">
        <v>11</v>
      </c>
      <c r="E52">
        <v>0</v>
      </c>
      <c r="F52" t="s">
        <v>207</v>
      </c>
      <c r="G52" t="s">
        <v>13</v>
      </c>
      <c r="H52" t="s">
        <v>208</v>
      </c>
      <c r="I52" t="s">
        <v>209</v>
      </c>
    </row>
    <row r="53" spans="1:9" x14ac:dyDescent="0.3">
      <c r="A53" t="s">
        <v>210</v>
      </c>
      <c r="B53">
        <v>132678</v>
      </c>
      <c r="C53" t="s">
        <v>10</v>
      </c>
      <c r="D53" t="s">
        <v>11</v>
      </c>
      <c r="E53">
        <v>0</v>
      </c>
      <c r="F53" t="s">
        <v>211</v>
      </c>
      <c r="G53" t="s">
        <v>13</v>
      </c>
      <c r="H53" t="s">
        <v>212</v>
      </c>
      <c r="I53" t="s">
        <v>213</v>
      </c>
    </row>
    <row r="54" spans="1:9" x14ac:dyDescent="0.3">
      <c r="A54" t="s">
        <v>214</v>
      </c>
      <c r="B54">
        <v>132883</v>
      </c>
      <c r="C54" t="s">
        <v>10</v>
      </c>
      <c r="D54" t="s">
        <v>11</v>
      </c>
      <c r="E54">
        <v>0</v>
      </c>
      <c r="F54" t="s">
        <v>215</v>
      </c>
      <c r="G54" t="s">
        <v>13</v>
      </c>
      <c r="H54" t="s">
        <v>216</v>
      </c>
      <c r="I54" t="s">
        <v>217</v>
      </c>
    </row>
  </sheetData>
  <autoFilter ref="A1:I1" xr:uid="{958DEED1-5D0C-440C-8DC6-8C04BC44935C}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077D9A-FE9B-4BC0-83D4-D07B31235022}">
  <dimension ref="A1:I4"/>
  <sheetViews>
    <sheetView workbookViewId="0">
      <pane ySplit="1" topLeftCell="A2" activePane="bottomLeft" state="frozen"/>
      <selection pane="bottomLeft"/>
    </sheetView>
  </sheetViews>
  <sheetFormatPr defaultColWidth="8.77734375" defaultRowHeight="14.4" x14ac:dyDescent="0.3"/>
  <cols>
    <col min="1" max="1" width="31.44140625" bestFit="1" customWidth="1"/>
    <col min="2" max="2" width="14.6640625" bestFit="1" customWidth="1"/>
    <col min="3" max="3" width="24.33203125" bestFit="1" customWidth="1"/>
    <col min="4" max="4" width="18.33203125" bestFit="1" customWidth="1"/>
    <col min="5" max="5" width="10.33203125" bestFit="1" customWidth="1"/>
    <col min="6" max="6" width="16" bestFit="1" customWidth="1"/>
    <col min="7" max="7" width="16.33203125" bestFit="1" customWidth="1"/>
    <col min="8" max="9" width="22" bestFit="1" customWidth="1"/>
  </cols>
  <sheetData>
    <row r="1" spans="1:9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</row>
    <row r="2" spans="1:9" x14ac:dyDescent="0.3">
      <c r="A2" t="s">
        <v>218</v>
      </c>
      <c r="B2">
        <v>129341</v>
      </c>
      <c r="C2" t="s">
        <v>10</v>
      </c>
      <c r="D2" t="s">
        <v>11</v>
      </c>
      <c r="E2">
        <v>1</v>
      </c>
      <c r="F2" t="s">
        <v>219</v>
      </c>
      <c r="G2" t="s">
        <v>13</v>
      </c>
      <c r="H2" t="s">
        <v>220</v>
      </c>
      <c r="I2" t="s">
        <v>221</v>
      </c>
    </row>
    <row r="3" spans="1:9" x14ac:dyDescent="0.3">
      <c r="A3" t="s">
        <v>222</v>
      </c>
      <c r="B3">
        <v>129439</v>
      </c>
      <c r="C3" t="s">
        <v>10</v>
      </c>
      <c r="D3" t="s">
        <v>11</v>
      </c>
      <c r="E3">
        <v>1</v>
      </c>
      <c r="F3" t="s">
        <v>156</v>
      </c>
      <c r="G3" t="s">
        <v>13</v>
      </c>
      <c r="H3" t="s">
        <v>223</v>
      </c>
      <c r="I3" t="s">
        <v>224</v>
      </c>
    </row>
    <row r="4" spans="1:9" x14ac:dyDescent="0.3">
      <c r="A4" t="s">
        <v>225</v>
      </c>
      <c r="B4">
        <v>129477</v>
      </c>
      <c r="C4" t="s">
        <v>10</v>
      </c>
      <c r="D4" t="s">
        <v>11</v>
      </c>
      <c r="E4">
        <v>1</v>
      </c>
      <c r="F4" t="s">
        <v>226</v>
      </c>
      <c r="G4" t="s">
        <v>13</v>
      </c>
      <c r="H4" t="s">
        <v>227</v>
      </c>
      <c r="I4" t="s">
        <v>228</v>
      </c>
    </row>
  </sheetData>
  <autoFilter ref="A1:I1" xr:uid="{79077D9A-FE9B-4BC0-83D4-D07B31235022}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1DC187-4610-5044-8EC6-A1F61F8B0912}">
  <dimension ref="B1:N226"/>
  <sheetViews>
    <sheetView tabSelected="1" topLeftCell="A217" workbookViewId="0">
      <selection activeCell="K33" sqref="K33"/>
    </sheetView>
  </sheetViews>
  <sheetFormatPr defaultColWidth="11.5546875" defaultRowHeight="14.4" x14ac:dyDescent="0.3"/>
  <sheetData>
    <row r="1" spans="3:9" x14ac:dyDescent="0.3">
      <c r="C1" s="7">
        <v>129402</v>
      </c>
    </row>
    <row r="2" spans="3:9" x14ac:dyDescent="0.3">
      <c r="C2">
        <v>9</v>
      </c>
      <c r="E2">
        <v>21</v>
      </c>
    </row>
    <row r="3" spans="3:9" x14ac:dyDescent="0.3">
      <c r="D3" s="8">
        <v>200</v>
      </c>
      <c r="F3" s="8">
        <v>158.12</v>
      </c>
    </row>
    <row r="4" spans="3:9" x14ac:dyDescent="0.3">
      <c r="D4" s="8"/>
      <c r="F4" s="8">
        <v>30.03</v>
      </c>
    </row>
    <row r="5" spans="3:9" x14ac:dyDescent="0.3">
      <c r="D5" s="8"/>
      <c r="F5" s="8"/>
    </row>
    <row r="6" spans="3:9" x14ac:dyDescent="0.3">
      <c r="D6" s="8"/>
      <c r="F6" s="8"/>
    </row>
    <row r="7" spans="3:9" x14ac:dyDescent="0.3">
      <c r="D7" s="8"/>
      <c r="F7" s="8"/>
    </row>
    <row r="9" spans="3:9" x14ac:dyDescent="0.3">
      <c r="D9">
        <f>SUM(D3:D7)</f>
        <v>200</v>
      </c>
      <c r="F9">
        <f>SUM(F3:F8)</f>
        <v>188.15</v>
      </c>
      <c r="H9">
        <f>SUM(D9:F9)</f>
        <v>388.15</v>
      </c>
      <c r="I9" t="s">
        <v>258</v>
      </c>
    </row>
    <row r="10" spans="3:9" x14ac:dyDescent="0.3">
      <c r="D10">
        <f>+D9*1.09</f>
        <v>218.00000000000003</v>
      </c>
      <c r="F10">
        <f>+F9*1.21</f>
        <v>227.66149999999999</v>
      </c>
      <c r="H10">
        <f>SUM(D10:F10)</f>
        <v>445.66150000000005</v>
      </c>
      <c r="I10" t="s">
        <v>259</v>
      </c>
    </row>
    <row r="14" spans="3:9" x14ac:dyDescent="0.3">
      <c r="C14" s="7">
        <v>129454</v>
      </c>
    </row>
    <row r="15" spans="3:9" x14ac:dyDescent="0.3">
      <c r="C15">
        <v>9</v>
      </c>
      <c r="E15">
        <v>21</v>
      </c>
    </row>
    <row r="16" spans="3:9" x14ac:dyDescent="0.3">
      <c r="D16" s="8">
        <v>400</v>
      </c>
      <c r="F16" s="8">
        <v>32.049999999999997</v>
      </c>
    </row>
    <row r="17" spans="2:9" x14ac:dyDescent="0.3">
      <c r="D17" s="8"/>
      <c r="F17" s="8"/>
    </row>
    <row r="18" spans="2:9" x14ac:dyDescent="0.3">
      <c r="D18" s="8"/>
      <c r="F18" s="8"/>
    </row>
    <row r="19" spans="2:9" x14ac:dyDescent="0.3">
      <c r="D19" s="8"/>
      <c r="F19" s="8"/>
    </row>
    <row r="20" spans="2:9" x14ac:dyDescent="0.3">
      <c r="D20" s="8"/>
      <c r="F20" s="8"/>
    </row>
    <row r="22" spans="2:9" x14ac:dyDescent="0.3">
      <c r="D22">
        <f>SUM(D16:D20)</f>
        <v>400</v>
      </c>
      <c r="F22">
        <f>SUM(F16:F21)</f>
        <v>32.049999999999997</v>
      </c>
      <c r="H22">
        <f>SUM(D22:F22)</f>
        <v>432.05</v>
      </c>
      <c r="I22" t="s">
        <v>258</v>
      </c>
    </row>
    <row r="23" spans="2:9" x14ac:dyDescent="0.3">
      <c r="D23">
        <f>+D22*1.09</f>
        <v>436.00000000000006</v>
      </c>
      <c r="F23">
        <f>+F22*1.21</f>
        <v>38.780499999999996</v>
      </c>
      <c r="H23">
        <f>SUM(D23:F23)</f>
        <v>474.78050000000007</v>
      </c>
      <c r="I23" t="s">
        <v>259</v>
      </c>
    </row>
    <row r="26" spans="2:9" x14ac:dyDescent="0.3">
      <c r="B26">
        <v>129454</v>
      </c>
      <c r="C26" s="9">
        <v>129601</v>
      </c>
    </row>
    <row r="27" spans="2:9" x14ac:dyDescent="0.3">
      <c r="B27">
        <v>129477</v>
      </c>
      <c r="C27">
        <v>9</v>
      </c>
      <c r="E27">
        <v>21</v>
      </c>
    </row>
    <row r="28" spans="2:9" x14ac:dyDescent="0.3">
      <c r="B28">
        <v>129512</v>
      </c>
      <c r="D28" s="8">
        <v>380</v>
      </c>
      <c r="F28" s="8">
        <v>120.87</v>
      </c>
      <c r="I28" t="s">
        <v>280</v>
      </c>
    </row>
    <row r="29" spans="2:9" x14ac:dyDescent="0.3">
      <c r="B29">
        <v>129535</v>
      </c>
      <c r="D29" s="8"/>
      <c r="F29" s="8">
        <v>32.049999999999997</v>
      </c>
      <c r="I29" t="s">
        <v>281</v>
      </c>
    </row>
    <row r="30" spans="2:9" x14ac:dyDescent="0.3">
      <c r="B30">
        <v>129599</v>
      </c>
      <c r="D30" s="8"/>
      <c r="F30" s="8"/>
    </row>
    <row r="31" spans="2:9" x14ac:dyDescent="0.3">
      <c r="B31">
        <v>129601</v>
      </c>
      <c r="D31" s="8"/>
      <c r="F31" s="8"/>
    </row>
    <row r="32" spans="2:9" x14ac:dyDescent="0.3">
      <c r="B32">
        <v>129685</v>
      </c>
      <c r="D32" s="8"/>
      <c r="F32" s="8"/>
    </row>
    <row r="33" spans="2:9" x14ac:dyDescent="0.3">
      <c r="B33">
        <v>129691</v>
      </c>
    </row>
    <row r="34" spans="2:9" x14ac:dyDescent="0.3">
      <c r="B34">
        <v>129699</v>
      </c>
      <c r="D34">
        <f>SUM(D28:D32)</f>
        <v>380</v>
      </c>
      <c r="F34">
        <f>SUM(F28:F33)</f>
        <v>152.92000000000002</v>
      </c>
      <c r="H34">
        <f>SUM(D34:F34)</f>
        <v>532.92000000000007</v>
      </c>
      <c r="I34" t="s">
        <v>258</v>
      </c>
    </row>
    <row r="35" spans="2:9" x14ac:dyDescent="0.3">
      <c r="B35">
        <v>129764</v>
      </c>
      <c r="D35">
        <f>+D34*1.09</f>
        <v>414.20000000000005</v>
      </c>
      <c r="F35">
        <f>+F34*1.21</f>
        <v>185.03320000000002</v>
      </c>
      <c r="H35">
        <f>SUM(D35:F35)</f>
        <v>599.23320000000012</v>
      </c>
      <c r="I35" t="s">
        <v>259</v>
      </c>
    </row>
    <row r="36" spans="2:9" x14ac:dyDescent="0.3">
      <c r="B36">
        <v>129800</v>
      </c>
    </row>
    <row r="39" spans="2:9" x14ac:dyDescent="0.3">
      <c r="C39" s="9">
        <v>129439</v>
      </c>
    </row>
    <row r="40" spans="2:9" x14ac:dyDescent="0.3">
      <c r="C40">
        <v>9</v>
      </c>
      <c r="E40">
        <v>21</v>
      </c>
    </row>
    <row r="41" spans="2:9" x14ac:dyDescent="0.3">
      <c r="D41" s="8">
        <v>200</v>
      </c>
      <c r="F41" s="8">
        <v>158.12</v>
      </c>
    </row>
    <row r="42" spans="2:9" x14ac:dyDescent="0.3">
      <c r="D42" s="8"/>
      <c r="F42" s="8">
        <v>30.03</v>
      </c>
    </row>
    <row r="43" spans="2:9" x14ac:dyDescent="0.3">
      <c r="D43" s="8"/>
      <c r="F43" s="8"/>
    </row>
    <row r="44" spans="2:9" x14ac:dyDescent="0.3">
      <c r="D44" s="8"/>
      <c r="F44" s="8"/>
    </row>
    <row r="45" spans="2:9" x14ac:dyDescent="0.3">
      <c r="D45" s="8"/>
      <c r="F45" s="8"/>
    </row>
    <row r="47" spans="2:9" x14ac:dyDescent="0.3">
      <c r="D47">
        <f>SUM(D41:D45)</f>
        <v>200</v>
      </c>
      <c r="F47">
        <f>SUM(F41:F46)</f>
        <v>188.15</v>
      </c>
      <c r="H47">
        <f>SUM(D47:F47)</f>
        <v>388.15</v>
      </c>
      <c r="I47" t="s">
        <v>258</v>
      </c>
    </row>
    <row r="48" spans="2:9" x14ac:dyDescent="0.3">
      <c r="D48">
        <f>+D47*1.09</f>
        <v>218.00000000000003</v>
      </c>
      <c r="F48">
        <f>+F47*1.21</f>
        <v>227.66149999999999</v>
      </c>
      <c r="H48">
        <f>SUM(D48:F48)</f>
        <v>445.66150000000005</v>
      </c>
      <c r="I48" t="s">
        <v>259</v>
      </c>
    </row>
    <row r="52" spans="3:13" x14ac:dyDescent="0.3">
      <c r="C52" s="9">
        <v>129447</v>
      </c>
    </row>
    <row r="53" spans="3:13" x14ac:dyDescent="0.3">
      <c r="C53">
        <v>9</v>
      </c>
      <c r="E53">
        <v>21</v>
      </c>
    </row>
    <row r="54" spans="3:13" x14ac:dyDescent="0.3">
      <c r="D54" s="8">
        <v>1920</v>
      </c>
      <c r="F54" s="8">
        <v>42.63</v>
      </c>
      <c r="K54">
        <v>240</v>
      </c>
      <c r="L54">
        <v>8</v>
      </c>
      <c r="M54">
        <f>+K54*L54</f>
        <v>1920</v>
      </c>
    </row>
    <row r="55" spans="3:13" x14ac:dyDescent="0.3">
      <c r="D55" s="8"/>
      <c r="F55" s="8"/>
    </row>
    <row r="56" spans="3:13" x14ac:dyDescent="0.3">
      <c r="D56" s="8"/>
      <c r="F56" s="8"/>
    </row>
    <row r="57" spans="3:13" x14ac:dyDescent="0.3">
      <c r="D57" s="8"/>
      <c r="F57" s="8"/>
    </row>
    <row r="58" spans="3:13" x14ac:dyDescent="0.3">
      <c r="D58" s="8"/>
      <c r="F58" s="8"/>
    </row>
    <row r="60" spans="3:13" x14ac:dyDescent="0.3">
      <c r="D60">
        <f>SUM(D54:D58)</f>
        <v>1920</v>
      </c>
      <c r="F60">
        <f>SUM(F54:F59)</f>
        <v>42.63</v>
      </c>
      <c r="H60">
        <f>SUM(D60:F60)</f>
        <v>1962.63</v>
      </c>
      <c r="I60" t="s">
        <v>258</v>
      </c>
    </row>
    <row r="61" spans="3:13" x14ac:dyDescent="0.3">
      <c r="D61">
        <f>+D60*1.09</f>
        <v>2092.8000000000002</v>
      </c>
      <c r="F61">
        <f>+F60*1.21</f>
        <v>51.582300000000004</v>
      </c>
      <c r="H61">
        <f>SUM(D61:F61)</f>
        <v>2144.3823000000002</v>
      </c>
      <c r="I61" t="s">
        <v>259</v>
      </c>
    </row>
    <row r="65" spans="3:9" x14ac:dyDescent="0.3">
      <c r="C65" s="9">
        <v>129454</v>
      </c>
    </row>
    <row r="66" spans="3:9" x14ac:dyDescent="0.3">
      <c r="C66">
        <v>9</v>
      </c>
      <c r="E66">
        <v>21</v>
      </c>
    </row>
    <row r="67" spans="3:9" x14ac:dyDescent="0.3">
      <c r="D67" s="8">
        <v>150</v>
      </c>
      <c r="F67" s="8">
        <v>30.03</v>
      </c>
    </row>
    <row r="68" spans="3:9" x14ac:dyDescent="0.3">
      <c r="D68" s="8"/>
      <c r="F68" s="8"/>
    </row>
    <row r="69" spans="3:9" x14ac:dyDescent="0.3">
      <c r="D69" s="8"/>
      <c r="F69" s="8"/>
    </row>
    <row r="70" spans="3:9" x14ac:dyDescent="0.3">
      <c r="D70" s="8"/>
      <c r="F70" s="8"/>
    </row>
    <row r="71" spans="3:9" x14ac:dyDescent="0.3">
      <c r="D71" s="8"/>
      <c r="F71" s="8"/>
    </row>
    <row r="73" spans="3:9" x14ac:dyDescent="0.3">
      <c r="D73">
        <f>SUM(D67:D71)</f>
        <v>150</v>
      </c>
      <c r="F73">
        <f>SUM(F67:F72)</f>
        <v>30.03</v>
      </c>
      <c r="H73">
        <f>SUM(D73:F73)</f>
        <v>180.03</v>
      </c>
      <c r="I73" t="s">
        <v>258</v>
      </c>
    </row>
    <row r="74" spans="3:9" x14ac:dyDescent="0.3">
      <c r="D74">
        <f>+D73*1.09</f>
        <v>163.5</v>
      </c>
      <c r="F74">
        <f>+F73*1.21</f>
        <v>36.336300000000001</v>
      </c>
      <c r="H74">
        <f>SUM(D74:F74)</f>
        <v>199.83629999999999</v>
      </c>
      <c r="I74" t="s">
        <v>259</v>
      </c>
    </row>
    <row r="77" spans="3:9" x14ac:dyDescent="0.3">
      <c r="C77" s="9">
        <v>129535</v>
      </c>
    </row>
    <row r="78" spans="3:9" x14ac:dyDescent="0.3">
      <c r="C78">
        <v>9</v>
      </c>
      <c r="E78">
        <v>21</v>
      </c>
    </row>
    <row r="79" spans="3:9" x14ac:dyDescent="0.3">
      <c r="D79" s="8">
        <v>330.75</v>
      </c>
      <c r="F79" s="8"/>
    </row>
    <row r="80" spans="3:9" x14ac:dyDescent="0.3">
      <c r="D80" s="8"/>
      <c r="F80" s="8">
        <v>30.46</v>
      </c>
    </row>
    <row r="81" spans="3:14" x14ac:dyDescent="0.3">
      <c r="D81" s="8"/>
      <c r="F81" s="8"/>
    </row>
    <row r="82" spans="3:14" x14ac:dyDescent="0.3">
      <c r="D82" s="8"/>
      <c r="F82" s="8"/>
    </row>
    <row r="83" spans="3:14" x14ac:dyDescent="0.3">
      <c r="D83" s="8"/>
      <c r="F83" s="8"/>
    </row>
    <row r="85" spans="3:14" x14ac:dyDescent="0.3">
      <c r="D85">
        <f>SUM(D79:D83)</f>
        <v>330.75</v>
      </c>
      <c r="F85">
        <f>SUM(F79:F84)</f>
        <v>30.46</v>
      </c>
      <c r="H85">
        <f>SUM(D85:F85)</f>
        <v>361.21</v>
      </c>
      <c r="I85" t="s">
        <v>258</v>
      </c>
    </row>
    <row r="86" spans="3:14" x14ac:dyDescent="0.3">
      <c r="D86">
        <f>+D85*1.09</f>
        <v>360.51750000000004</v>
      </c>
      <c r="F86">
        <f>+F85*1.21</f>
        <v>36.8566</v>
      </c>
      <c r="H86">
        <f>SUM(D86:F86)</f>
        <v>397.37410000000006</v>
      </c>
      <c r="I86" t="s">
        <v>259</v>
      </c>
    </row>
    <row r="90" spans="3:14" x14ac:dyDescent="0.3">
      <c r="C90" s="9">
        <v>129599</v>
      </c>
      <c r="L90">
        <v>2640</v>
      </c>
      <c r="M90">
        <v>240</v>
      </c>
      <c r="N90">
        <f>+L90/M90</f>
        <v>11</v>
      </c>
    </row>
    <row r="91" spans="3:14" x14ac:dyDescent="0.3">
      <c r="C91">
        <v>9</v>
      </c>
      <c r="E91">
        <v>21</v>
      </c>
    </row>
    <row r="92" spans="3:14" x14ac:dyDescent="0.3">
      <c r="D92" s="8">
        <v>2640</v>
      </c>
      <c r="F92" s="8">
        <v>37.229999999999997</v>
      </c>
    </row>
    <row r="93" spans="3:14" x14ac:dyDescent="0.3">
      <c r="D93" s="8"/>
      <c r="F93" s="8"/>
    </row>
    <row r="94" spans="3:14" x14ac:dyDescent="0.3">
      <c r="D94" s="8"/>
      <c r="F94" s="8"/>
    </row>
    <row r="95" spans="3:14" x14ac:dyDescent="0.3">
      <c r="D95" s="8"/>
      <c r="F95" s="8"/>
    </row>
    <row r="96" spans="3:14" x14ac:dyDescent="0.3">
      <c r="D96" s="8"/>
      <c r="F96" s="8"/>
    </row>
    <row r="98" spans="3:9" x14ac:dyDescent="0.3">
      <c r="D98">
        <f>SUM(D92:D96)</f>
        <v>2640</v>
      </c>
      <c r="F98">
        <f>SUM(F92:F97)</f>
        <v>37.229999999999997</v>
      </c>
      <c r="H98">
        <f>SUM(D98:F98)</f>
        <v>2677.23</v>
      </c>
      <c r="I98" t="s">
        <v>258</v>
      </c>
    </row>
    <row r="99" spans="3:9" x14ac:dyDescent="0.3">
      <c r="D99">
        <f>+D98*1.09</f>
        <v>2877.6000000000004</v>
      </c>
      <c r="F99">
        <f>+F98*1.21</f>
        <v>45.048299999999998</v>
      </c>
      <c r="H99">
        <f>SUM(D99:F99)</f>
        <v>2922.6483000000003</v>
      </c>
      <c r="I99" t="s">
        <v>259</v>
      </c>
    </row>
    <row r="103" spans="3:9" x14ac:dyDescent="0.3">
      <c r="C103" s="9">
        <v>129601</v>
      </c>
    </row>
    <row r="104" spans="3:9" x14ac:dyDescent="0.3">
      <c r="C104">
        <v>9</v>
      </c>
      <c r="E104">
        <v>21</v>
      </c>
    </row>
    <row r="105" spans="3:9" x14ac:dyDescent="0.3">
      <c r="D105" s="8">
        <v>380</v>
      </c>
      <c r="F105" s="8"/>
    </row>
    <row r="106" spans="3:9" x14ac:dyDescent="0.3">
      <c r="D106" s="8"/>
      <c r="F106" s="8">
        <v>32.049999999999997</v>
      </c>
    </row>
    <row r="107" spans="3:9" x14ac:dyDescent="0.3">
      <c r="D107" s="8"/>
      <c r="F107" s="8"/>
    </row>
    <row r="108" spans="3:9" x14ac:dyDescent="0.3">
      <c r="D108" s="8"/>
      <c r="F108" s="8"/>
    </row>
    <row r="109" spans="3:9" x14ac:dyDescent="0.3">
      <c r="D109" s="8"/>
      <c r="F109" s="8"/>
    </row>
    <row r="111" spans="3:9" x14ac:dyDescent="0.3">
      <c r="D111">
        <f>SUM(D105:D109)</f>
        <v>380</v>
      </c>
      <c r="F111">
        <f>SUM(F105:F110)</f>
        <v>32.049999999999997</v>
      </c>
      <c r="H111">
        <f>SUM(D111:F111)</f>
        <v>412.05</v>
      </c>
      <c r="I111" t="s">
        <v>258</v>
      </c>
    </row>
    <row r="112" spans="3:9" x14ac:dyDescent="0.3">
      <c r="D112">
        <f>+D111*1.09</f>
        <v>414.20000000000005</v>
      </c>
      <c r="F112">
        <f>+F111*1.21</f>
        <v>38.780499999999996</v>
      </c>
      <c r="H112">
        <f>SUM(D112:F112)</f>
        <v>452.98050000000006</v>
      </c>
      <c r="I112" t="s">
        <v>259</v>
      </c>
    </row>
    <row r="116" spans="3:9" x14ac:dyDescent="0.3">
      <c r="C116" s="9">
        <v>129685</v>
      </c>
    </row>
    <row r="117" spans="3:9" x14ac:dyDescent="0.3">
      <c r="C117">
        <v>9</v>
      </c>
      <c r="E117">
        <v>21</v>
      </c>
    </row>
    <row r="118" spans="3:9" x14ac:dyDescent="0.3">
      <c r="D118" s="8">
        <v>240</v>
      </c>
      <c r="F118" s="8">
        <v>30.46</v>
      </c>
    </row>
    <row r="119" spans="3:9" x14ac:dyDescent="0.3">
      <c r="D119" s="8"/>
      <c r="F119" s="8"/>
    </row>
    <row r="120" spans="3:9" x14ac:dyDescent="0.3">
      <c r="D120" s="8"/>
      <c r="F120" s="8"/>
    </row>
    <row r="121" spans="3:9" x14ac:dyDescent="0.3">
      <c r="D121" s="8"/>
      <c r="F121" s="8"/>
    </row>
    <row r="122" spans="3:9" x14ac:dyDescent="0.3">
      <c r="D122" s="8"/>
      <c r="F122" s="8"/>
    </row>
    <row r="124" spans="3:9" x14ac:dyDescent="0.3">
      <c r="D124">
        <f>SUM(D118:D122)</f>
        <v>240</v>
      </c>
      <c r="F124">
        <f>SUM(F118:F123)</f>
        <v>30.46</v>
      </c>
      <c r="H124">
        <f>SUM(D124:F124)</f>
        <v>270.45999999999998</v>
      </c>
      <c r="I124" t="s">
        <v>258</v>
      </c>
    </row>
    <row r="125" spans="3:9" x14ac:dyDescent="0.3">
      <c r="D125">
        <f>+D124*1.09</f>
        <v>261.60000000000002</v>
      </c>
      <c r="F125">
        <f>+F124*1.21</f>
        <v>36.8566</v>
      </c>
      <c r="H125">
        <f>SUM(D125:F125)</f>
        <v>298.45660000000004</v>
      </c>
      <c r="I125" t="s">
        <v>259</v>
      </c>
    </row>
    <row r="129" spans="3:9" x14ac:dyDescent="0.3">
      <c r="D129">
        <v>540</v>
      </c>
      <c r="F129">
        <v>33.64</v>
      </c>
    </row>
    <row r="131" spans="3:9" x14ac:dyDescent="0.3">
      <c r="C131" s="9">
        <v>129477</v>
      </c>
    </row>
    <row r="132" spans="3:9" x14ac:dyDescent="0.3">
      <c r="C132">
        <v>9</v>
      </c>
      <c r="E132">
        <v>21</v>
      </c>
    </row>
    <row r="133" spans="3:9" x14ac:dyDescent="0.3">
      <c r="D133" s="8">
        <v>540</v>
      </c>
      <c r="F133">
        <v>33.64</v>
      </c>
    </row>
    <row r="134" spans="3:9" x14ac:dyDescent="0.3">
      <c r="D134" s="8"/>
      <c r="F134" s="8"/>
    </row>
    <row r="135" spans="3:9" x14ac:dyDescent="0.3">
      <c r="D135" s="8"/>
      <c r="F135" s="8"/>
    </row>
    <row r="136" spans="3:9" x14ac:dyDescent="0.3">
      <c r="D136" s="8"/>
      <c r="F136" s="8"/>
    </row>
    <row r="137" spans="3:9" x14ac:dyDescent="0.3">
      <c r="D137" s="8"/>
      <c r="F137" s="8"/>
    </row>
    <row r="139" spans="3:9" x14ac:dyDescent="0.3">
      <c r="D139">
        <f>SUM(D133:D137)</f>
        <v>540</v>
      </c>
      <c r="F139">
        <f>SUM(F133:F138)</f>
        <v>33.64</v>
      </c>
      <c r="H139">
        <f>SUM(D139:F139)</f>
        <v>573.64</v>
      </c>
      <c r="I139" t="s">
        <v>258</v>
      </c>
    </row>
    <row r="140" spans="3:9" x14ac:dyDescent="0.3">
      <c r="D140">
        <f>+D139*1.09</f>
        <v>588.6</v>
      </c>
      <c r="F140">
        <f>+F139*1.21</f>
        <v>40.7044</v>
      </c>
      <c r="H140">
        <f>SUM(D140:F140)</f>
        <v>629.30439999999999</v>
      </c>
      <c r="I140" t="s">
        <v>259</v>
      </c>
    </row>
    <row r="143" spans="3:9" x14ac:dyDescent="0.3">
      <c r="C143" s="9">
        <v>129691</v>
      </c>
    </row>
    <row r="144" spans="3:9" x14ac:dyDescent="0.3">
      <c r="C144">
        <v>9</v>
      </c>
      <c r="E144">
        <v>21</v>
      </c>
    </row>
    <row r="145" spans="3:9" x14ac:dyDescent="0.3">
      <c r="D145" s="8">
        <v>705</v>
      </c>
      <c r="F145">
        <v>35.229999999999997</v>
      </c>
    </row>
    <row r="146" spans="3:9" x14ac:dyDescent="0.3">
      <c r="D146" s="8"/>
      <c r="F146" s="8"/>
    </row>
    <row r="147" spans="3:9" x14ac:dyDescent="0.3">
      <c r="D147" s="8"/>
      <c r="F147" s="8"/>
    </row>
    <row r="148" spans="3:9" x14ac:dyDescent="0.3">
      <c r="D148" s="8"/>
      <c r="F148" s="8"/>
    </row>
    <row r="149" spans="3:9" x14ac:dyDescent="0.3">
      <c r="D149" s="8"/>
      <c r="F149" s="8"/>
    </row>
    <row r="151" spans="3:9" x14ac:dyDescent="0.3">
      <c r="D151">
        <f>SUM(D145:D149)</f>
        <v>705</v>
      </c>
      <c r="F151">
        <f>SUM(F145:F150)</f>
        <v>35.229999999999997</v>
      </c>
      <c r="H151">
        <f>SUM(D151:F151)</f>
        <v>740.23</v>
      </c>
      <c r="I151" t="s">
        <v>258</v>
      </c>
    </row>
    <row r="152" spans="3:9" x14ac:dyDescent="0.3">
      <c r="D152">
        <f>+D151*1.09</f>
        <v>768.45</v>
      </c>
      <c r="F152">
        <f>+F151*1.21</f>
        <v>42.628299999999996</v>
      </c>
      <c r="H152">
        <f>SUM(D152:F152)</f>
        <v>811.07830000000001</v>
      </c>
      <c r="I152" t="s">
        <v>259</v>
      </c>
    </row>
    <row r="156" spans="3:9" x14ac:dyDescent="0.3">
      <c r="C156" s="9">
        <v>129699</v>
      </c>
    </row>
    <row r="157" spans="3:9" x14ac:dyDescent="0.3">
      <c r="C157">
        <v>9</v>
      </c>
      <c r="E157">
        <v>21</v>
      </c>
    </row>
    <row r="158" spans="3:9" x14ac:dyDescent="0.3">
      <c r="D158" s="8">
        <v>420</v>
      </c>
      <c r="F158">
        <v>32.049999999999997</v>
      </c>
    </row>
    <row r="159" spans="3:9" x14ac:dyDescent="0.3">
      <c r="D159" s="8"/>
      <c r="F159" s="8"/>
    </row>
    <row r="160" spans="3:9" x14ac:dyDescent="0.3">
      <c r="D160" s="8"/>
      <c r="F160" s="8"/>
    </row>
    <row r="161" spans="3:9" x14ac:dyDescent="0.3">
      <c r="D161" s="8"/>
      <c r="F161" s="8"/>
    </row>
    <row r="162" spans="3:9" x14ac:dyDescent="0.3">
      <c r="D162" s="8"/>
      <c r="F162" s="8"/>
    </row>
    <row r="164" spans="3:9" x14ac:dyDescent="0.3">
      <c r="D164">
        <f>SUM(D158:D162)</f>
        <v>420</v>
      </c>
      <c r="F164">
        <f>SUM(F158:F163)</f>
        <v>32.049999999999997</v>
      </c>
      <c r="H164">
        <f>SUM(D164:F164)</f>
        <v>452.05</v>
      </c>
      <c r="I164" t="s">
        <v>258</v>
      </c>
    </row>
    <row r="165" spans="3:9" x14ac:dyDescent="0.3">
      <c r="D165">
        <f>+D164*1.09</f>
        <v>457.8</v>
      </c>
      <c r="F165">
        <f>+F164*1.21</f>
        <v>38.780499999999996</v>
      </c>
      <c r="H165">
        <f>SUM(D165:F165)</f>
        <v>496.58050000000003</v>
      </c>
      <c r="I165" t="s">
        <v>259</v>
      </c>
    </row>
    <row r="167" spans="3:9" x14ac:dyDescent="0.3">
      <c r="C167" s="9">
        <v>129764</v>
      </c>
    </row>
    <row r="168" spans="3:9" x14ac:dyDescent="0.3">
      <c r="C168">
        <v>9</v>
      </c>
      <c r="E168">
        <v>21</v>
      </c>
    </row>
    <row r="169" spans="3:9" x14ac:dyDescent="0.3">
      <c r="D169" s="8">
        <v>720</v>
      </c>
      <c r="F169">
        <v>33.64</v>
      </c>
    </row>
    <row r="170" spans="3:9" x14ac:dyDescent="0.3">
      <c r="D170" s="8"/>
      <c r="F170" s="8"/>
    </row>
    <row r="171" spans="3:9" x14ac:dyDescent="0.3">
      <c r="D171" s="8"/>
      <c r="F171" s="8"/>
    </row>
    <row r="172" spans="3:9" x14ac:dyDescent="0.3">
      <c r="D172" s="8"/>
      <c r="F172" s="8"/>
    </row>
    <row r="173" spans="3:9" x14ac:dyDescent="0.3">
      <c r="D173" s="8"/>
      <c r="F173" s="8"/>
    </row>
    <row r="175" spans="3:9" x14ac:dyDescent="0.3">
      <c r="D175">
        <f>SUM(D169:D173)</f>
        <v>720</v>
      </c>
      <c r="F175">
        <f>SUM(F169:F174)</f>
        <v>33.64</v>
      </c>
      <c r="H175">
        <f>SUM(D175:F175)</f>
        <v>753.64</v>
      </c>
      <c r="I175" t="s">
        <v>258</v>
      </c>
    </row>
    <row r="176" spans="3:9" x14ac:dyDescent="0.3">
      <c r="D176">
        <f>+D175*1.09</f>
        <v>784.80000000000007</v>
      </c>
      <c r="F176">
        <f>+F175*1.21</f>
        <v>40.7044</v>
      </c>
      <c r="H176">
        <f>SUM(D176:F176)</f>
        <v>825.50440000000003</v>
      </c>
      <c r="I176" t="s">
        <v>259</v>
      </c>
    </row>
    <row r="179" spans="3:9" x14ac:dyDescent="0.3">
      <c r="C179" s="9">
        <v>129764</v>
      </c>
    </row>
    <row r="180" spans="3:9" x14ac:dyDescent="0.3">
      <c r="C180">
        <v>9</v>
      </c>
      <c r="E180">
        <v>21</v>
      </c>
    </row>
    <row r="181" spans="3:9" x14ac:dyDescent="0.3">
      <c r="D181" s="8">
        <v>0</v>
      </c>
      <c r="F181">
        <v>59.56</v>
      </c>
    </row>
    <row r="182" spans="3:9" x14ac:dyDescent="0.3">
      <c r="D182" s="8"/>
      <c r="F182" s="8">
        <v>86.21</v>
      </c>
    </row>
    <row r="183" spans="3:9" x14ac:dyDescent="0.3">
      <c r="D183" s="8"/>
      <c r="F183" s="8">
        <v>3.97</v>
      </c>
    </row>
    <row r="184" spans="3:9" x14ac:dyDescent="0.3">
      <c r="D184" s="8"/>
      <c r="F184" s="8">
        <v>0.87</v>
      </c>
    </row>
    <row r="185" spans="3:9" x14ac:dyDescent="0.3">
      <c r="D185" s="8"/>
      <c r="F185" s="8">
        <v>1.82</v>
      </c>
    </row>
    <row r="187" spans="3:9" x14ac:dyDescent="0.3">
      <c r="D187">
        <f>SUM(D181:D185)</f>
        <v>0</v>
      </c>
      <c r="F187">
        <f>SUM(F181:F186)</f>
        <v>152.42999999999998</v>
      </c>
      <c r="H187">
        <f>SUM(D187:F187)</f>
        <v>152.42999999999998</v>
      </c>
      <c r="I187" t="s">
        <v>258</v>
      </c>
    </row>
    <row r="188" spans="3:9" x14ac:dyDescent="0.3">
      <c r="D188">
        <f>+D187*1.09</f>
        <v>0</v>
      </c>
      <c r="F188">
        <f>+F187*1.21</f>
        <v>184.44029999999998</v>
      </c>
      <c r="H188">
        <f>SUM(D188:F188)</f>
        <v>184.44029999999998</v>
      </c>
      <c r="I188" t="s">
        <v>259</v>
      </c>
    </row>
    <row r="191" spans="3:9" x14ac:dyDescent="0.3">
      <c r="C191" s="9">
        <v>129173</v>
      </c>
    </row>
    <row r="192" spans="3:9" x14ac:dyDescent="0.3">
      <c r="C192">
        <v>9</v>
      </c>
      <c r="E192">
        <v>21</v>
      </c>
    </row>
    <row r="193" spans="3:9" x14ac:dyDescent="0.3">
      <c r="D193" s="8">
        <v>240</v>
      </c>
      <c r="F193">
        <v>30.03</v>
      </c>
    </row>
    <row r="194" spans="3:9" x14ac:dyDescent="0.3">
      <c r="D194" s="8"/>
      <c r="F194" s="8"/>
    </row>
    <row r="195" spans="3:9" x14ac:dyDescent="0.3">
      <c r="D195" s="8"/>
      <c r="F195" s="8"/>
    </row>
    <row r="196" spans="3:9" x14ac:dyDescent="0.3">
      <c r="D196" s="8"/>
      <c r="F196" s="8"/>
    </row>
    <row r="197" spans="3:9" x14ac:dyDescent="0.3">
      <c r="D197" s="8"/>
      <c r="F197" s="8"/>
    </row>
    <row r="199" spans="3:9" x14ac:dyDescent="0.3">
      <c r="D199">
        <f>SUM(D193:D197)</f>
        <v>240</v>
      </c>
      <c r="F199">
        <f>SUM(F193:F198)</f>
        <v>30.03</v>
      </c>
      <c r="H199">
        <f>SUM(D199:F199)</f>
        <v>270.02999999999997</v>
      </c>
      <c r="I199" t="s">
        <v>258</v>
      </c>
    </row>
    <row r="200" spans="3:9" x14ac:dyDescent="0.3">
      <c r="D200">
        <f>+D199*1.09</f>
        <v>261.60000000000002</v>
      </c>
      <c r="F200">
        <f>+F199*1.21</f>
        <v>36.336300000000001</v>
      </c>
      <c r="H200">
        <f>SUM(D200:F200)</f>
        <v>297.93630000000002</v>
      </c>
      <c r="I200" t="s">
        <v>259</v>
      </c>
    </row>
    <row r="203" spans="3:9" x14ac:dyDescent="0.3">
      <c r="C203" s="9">
        <v>129477</v>
      </c>
    </row>
    <row r="204" spans="3:9" x14ac:dyDescent="0.3">
      <c r="C204">
        <v>9</v>
      </c>
      <c r="E204">
        <v>21</v>
      </c>
    </row>
    <row r="205" spans="3:9" x14ac:dyDescent="0.3">
      <c r="D205" s="8">
        <v>190</v>
      </c>
      <c r="F205">
        <v>30.03</v>
      </c>
    </row>
    <row r="206" spans="3:9" x14ac:dyDescent="0.3">
      <c r="D206" s="8"/>
      <c r="F206" s="8"/>
    </row>
    <row r="207" spans="3:9" x14ac:dyDescent="0.3">
      <c r="D207" s="8"/>
      <c r="F207" s="8"/>
    </row>
    <row r="208" spans="3:9" x14ac:dyDescent="0.3">
      <c r="D208" s="8"/>
      <c r="F208" s="8"/>
    </row>
    <row r="209" spans="3:9" x14ac:dyDescent="0.3">
      <c r="D209" s="8"/>
      <c r="F209" s="8"/>
    </row>
    <row r="211" spans="3:9" x14ac:dyDescent="0.3">
      <c r="D211">
        <f>SUM(D205:D209)</f>
        <v>190</v>
      </c>
      <c r="F211">
        <f>SUM(F205:F210)</f>
        <v>30.03</v>
      </c>
      <c r="H211">
        <f>SUM(D211:F211)</f>
        <v>220.03</v>
      </c>
      <c r="I211" t="s">
        <v>258</v>
      </c>
    </row>
    <row r="212" spans="3:9" x14ac:dyDescent="0.3">
      <c r="D212">
        <f>+D211*1.09</f>
        <v>207.10000000000002</v>
      </c>
      <c r="F212">
        <f>+F211*1.21</f>
        <v>36.336300000000001</v>
      </c>
      <c r="H212">
        <f>SUM(D212:F212)</f>
        <v>243.43630000000002</v>
      </c>
      <c r="I212" t="s">
        <v>259</v>
      </c>
    </row>
    <row r="215" spans="3:9" x14ac:dyDescent="0.3">
      <c r="C215" s="9">
        <v>129829</v>
      </c>
    </row>
    <row r="216" spans="3:9" x14ac:dyDescent="0.3">
      <c r="C216">
        <v>9</v>
      </c>
      <c r="E216">
        <v>21</v>
      </c>
    </row>
    <row r="217" spans="3:9" x14ac:dyDescent="0.3">
      <c r="D217" s="8">
        <v>20.170000000000002</v>
      </c>
    </row>
    <row r="218" spans="3:9" x14ac:dyDescent="0.3">
      <c r="D218" s="8"/>
      <c r="F218" s="8">
        <v>7.37</v>
      </c>
    </row>
    <row r="219" spans="3:9" x14ac:dyDescent="0.3">
      <c r="D219" s="8"/>
      <c r="F219" s="8"/>
    </row>
    <row r="220" spans="3:9" x14ac:dyDescent="0.3">
      <c r="D220" s="8"/>
      <c r="F220" s="8"/>
    </row>
    <row r="221" spans="3:9" x14ac:dyDescent="0.3">
      <c r="D221" s="8"/>
      <c r="F221" s="8"/>
    </row>
    <row r="223" spans="3:9" x14ac:dyDescent="0.3">
      <c r="D223">
        <f>SUM(D217:D221)</f>
        <v>20.170000000000002</v>
      </c>
      <c r="F223">
        <f>SUM(F217:F222)</f>
        <v>7.37</v>
      </c>
      <c r="H223">
        <f>SUM(D223:F223)</f>
        <v>27.540000000000003</v>
      </c>
      <c r="I223" t="s">
        <v>258</v>
      </c>
    </row>
    <row r="224" spans="3:9" x14ac:dyDescent="0.3">
      <c r="D224">
        <f>+D223*1.09</f>
        <v>21.985300000000002</v>
      </c>
      <c r="F224">
        <f>+F223*1.21</f>
        <v>8.9177</v>
      </c>
      <c r="H224">
        <f>SUM(D224:F224)</f>
        <v>30.903000000000002</v>
      </c>
      <c r="I224" t="s">
        <v>259</v>
      </c>
    </row>
    <row r="226" spans="4:6" x14ac:dyDescent="0.3">
      <c r="D226">
        <f>+D224-D223</f>
        <v>1.8153000000000006</v>
      </c>
      <c r="F226">
        <f>+F224-F223</f>
        <v>1.5476999999999999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4390856D11C7141BA5BC6FA04298EB6" ma:contentTypeVersion="14" ma:contentTypeDescription="Een nieuw document maken." ma:contentTypeScope="" ma:versionID="9bc2b8a09d83502739e7fdf3ed8e4890">
  <xsd:schema xmlns:xsd="http://www.w3.org/2001/XMLSchema" xmlns:xs="http://www.w3.org/2001/XMLSchema" xmlns:p="http://schemas.microsoft.com/office/2006/metadata/properties" xmlns:ns2="27cf9f7d-8cca-4f3d-aac8-74752327d723" xmlns:ns3="53686e40-54e7-4776-bd1d-65b801f5ef5f" targetNamespace="http://schemas.microsoft.com/office/2006/metadata/properties" ma:root="true" ma:fieldsID="980b4261767276d42f869663e9bb42a6" ns2:_="" ns3:_="">
    <xsd:import namespace="27cf9f7d-8cca-4f3d-aac8-74752327d723"/>
    <xsd:import namespace="53686e40-54e7-4776-bd1d-65b801f5ef5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cf9f7d-8cca-4f3d-aac8-74752327d72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Afbeeldingtags" ma:readOnly="false" ma:fieldId="{5cf76f15-5ced-4ddc-b409-7134ff3c332f}" ma:taxonomyMulti="true" ma:sspId="7f55a0d7-0058-4245-9d84-4d576cf54ba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86e40-54e7-4776-bd1d-65b801f5ef5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7cf9f7d-8cca-4f3d-aac8-74752327d723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53684751-463B-4FF8-A60B-9A59C71E51A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7cf9f7d-8cca-4f3d-aac8-74752327d723"/>
    <ds:schemaRef ds:uri="53686e40-54e7-4776-bd1d-65b801f5ef5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937AE57-1142-4825-B554-C5B7A0E05B2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63A5D7E-9824-41F3-8268-ED3241397242}">
  <ds:schemaRefs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53686e40-54e7-4776-bd1d-65b801f5ef5f"/>
    <ds:schemaRef ds:uri="http://purl.org/dc/dcmitype/"/>
    <ds:schemaRef ds:uri="27cf9f7d-8cca-4f3d-aac8-74752327d723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5</vt:i4>
      </vt:variant>
    </vt:vector>
  </HeadingPairs>
  <TitlesOfParts>
    <vt:vector size="5" baseType="lpstr">
      <vt:lpstr>totaal (list Angela)</vt:lpstr>
      <vt:lpstr>Lijst AVG</vt:lpstr>
      <vt:lpstr>hobbymatig geen oordeel</vt:lpstr>
      <vt:lpstr>hobbymatig met oordeel</vt:lpstr>
      <vt:lpstr>BTW calc template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Mehmet Canavar</dc:creator>
  <cp:lastModifiedBy>Buunk, Martin</cp:lastModifiedBy>
  <dcterms:created xsi:type="dcterms:W3CDTF">2024-05-01T10:39:32Z</dcterms:created>
  <dcterms:modified xsi:type="dcterms:W3CDTF">2025-08-07T08:53:54Z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0x01010054390856D11C7141BA5BC6FA04298EB6</vt:lpwstr>
  </property>
  <property fmtid="{D5CDD505-2E9C-101B-9397-08002B2CF9AE}" pid="3" name="MediaServiceImageTags">
    <vt:lpwstr/>
  </property>
</Properties>
</file>