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prvgld.prvgld.nl\data\SUBS\EUP\EUP\2b OP-Oost 2014-2020\A. Programma\8. Operationeel Programma\REACT\formats\2e tranche\Staatssteun checklists\Huub - Staatssteunformulieren - Maart 2023 - EFRO Oost format\"/>
    </mc:Choice>
  </mc:AlternateContent>
  <xr:revisionPtr revIDLastSave="0" documentId="13_ncr:1_{B362D29A-0A4A-451B-9107-B81D3385C88E}" xr6:coauthVersionLast="47" xr6:coauthVersionMax="47" xr10:uidLastSave="{00000000-0000-0000-0000-000000000000}"/>
  <bookViews>
    <workbookView xWindow="-150" yWindow="-150" windowWidth="29100" windowHeight="15900" activeTab="1" xr2:uid="{00000000-000D-0000-FFFF-FFFF00000000}"/>
  </bookViews>
  <sheets>
    <sheet name="Oplegger" sheetId="18" r:id="rId1"/>
    <sheet name="Format_FG_berekening" sheetId="15" r:id="rId2"/>
    <sheet name="Data_FG_berekening" sheetId="17" state="hidden" r:id="rId3"/>
  </sheets>
  <definedNames>
    <definedName name="_xlnm.Print_Area" localSheetId="1">Format_FG_berekening!$A$1:$I$73</definedName>
    <definedName name="_xlnm.Print_Area" localSheetId="0">Oplegger!$A$1:$A$47</definedName>
  </definedNames>
  <calcPr calcId="191029"/>
  <customWorkbookViews>
    <customWorkbookView name="Groen, Kees-Jan - Personal View" guid="{1164F3CD-04A7-4BE7-A261-9DD6C41C1F07}" mergeInterval="0" personalView="1" maximized="1" windowWidth="1916" windowHeight="855" activeSheetId="1" showComments="commIndAndComment"/>
    <customWorkbookView name="Sharmain Khitanea - Persoonlijke weergave" guid="{89FAEA0A-B261-4637-8228-8A62AC805075}" mergeInterval="0" personalView="1" maximized="1" windowWidth="1276" windowHeight="836" activeSheetId="2"/>
    <customWorkbookView name="lenoie01 - Persoonlijke weergave" guid="{3B7039DF-607E-478A-BEF1-8B86861FB48B}" mergeInterval="0" personalView="1" maximized="1" windowWidth="1255" windowHeight="837" activeSheetId="1"/>
    <customWorkbookView name="Kees - Persoonlijke weergave" guid="{F7D3333F-DC45-4DCA-AFCD-E3655B67A36C}" mergeInterval="0" personalView="1" maximized="1" xWindow="1" yWindow="1" windowWidth="1024" windowHeight="5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5" l="1"/>
  <c r="C26" i="15"/>
  <c r="C27" i="15" s="1"/>
  <c r="H26" i="15" l="1"/>
  <c r="H46" i="15" l="1"/>
  <c r="H47" i="15"/>
  <c r="C28" i="15" l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H28" i="15" l="1"/>
  <c r="O25" i="15" l="1"/>
  <c r="M25" i="15"/>
  <c r="N25" i="15"/>
  <c r="L25" i="15"/>
  <c r="L26" i="15" l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M24" i="15"/>
  <c r="A3" i="17"/>
  <c r="A4" i="17" s="1"/>
  <c r="A5" i="17" s="1"/>
  <c r="A6" i="17" s="1"/>
  <c r="D56" i="15"/>
  <c r="H27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8" i="15"/>
  <c r="H49" i="15"/>
  <c r="H50" i="15"/>
  <c r="H51" i="15"/>
  <c r="H52" i="15"/>
  <c r="H53" i="15"/>
  <c r="H54" i="15"/>
  <c r="H55" i="15"/>
  <c r="E56" i="15"/>
  <c r="F56" i="15"/>
  <c r="G56" i="15"/>
  <c r="N26" i="15"/>
  <c r="K27" i="15"/>
  <c r="L27" i="15" s="1"/>
  <c r="M26" i="15"/>
  <c r="O26" i="15"/>
  <c r="H71" i="15" l="1"/>
  <c r="D20" i="15"/>
  <c r="M27" i="15"/>
  <c r="O27" i="15"/>
  <c r="N27" i="15"/>
  <c r="P26" i="15"/>
  <c r="H56" i="15"/>
  <c r="K28" i="15"/>
  <c r="E58" i="15"/>
  <c r="P27" i="15" l="1"/>
  <c r="M28" i="15"/>
  <c r="O28" i="15"/>
  <c r="K29" i="15"/>
  <c r="N28" i="15"/>
  <c r="L28" i="15"/>
  <c r="K30" i="15" l="1"/>
  <c r="M29" i="15"/>
  <c r="N29" i="15"/>
  <c r="O29" i="15"/>
  <c r="L29" i="15"/>
  <c r="P28" i="15"/>
  <c r="K31" i="15" l="1"/>
  <c r="N30" i="15"/>
  <c r="M30" i="15"/>
  <c r="O30" i="15"/>
  <c r="L30" i="15"/>
  <c r="P29" i="15"/>
  <c r="P30" i="15" l="1"/>
  <c r="K32" i="15"/>
  <c r="N31" i="15"/>
  <c r="M31" i="15"/>
  <c r="O31" i="15"/>
  <c r="L31" i="15"/>
  <c r="F21" i="15" l="1"/>
  <c r="P31" i="15"/>
  <c r="K33" i="15"/>
  <c r="N32" i="15"/>
  <c r="M32" i="15"/>
  <c r="O32" i="15"/>
  <c r="L32" i="15"/>
  <c r="P32" i="15" l="1"/>
  <c r="K34" i="15"/>
  <c r="N33" i="15"/>
  <c r="M33" i="15"/>
  <c r="O33" i="15"/>
  <c r="L33" i="15"/>
  <c r="P33" i="15" l="1"/>
  <c r="K35" i="15"/>
  <c r="N34" i="15"/>
  <c r="M34" i="15"/>
  <c r="O34" i="15"/>
  <c r="L34" i="15"/>
  <c r="P34" i="15" l="1"/>
  <c r="K36" i="15"/>
  <c r="N35" i="15"/>
  <c r="M35" i="15"/>
  <c r="O35" i="15"/>
  <c r="L35" i="15"/>
  <c r="P35" i="15" l="1"/>
  <c r="K37" i="15"/>
  <c r="N36" i="15"/>
  <c r="M36" i="15"/>
  <c r="O36" i="15"/>
  <c r="L36" i="15"/>
  <c r="P36" i="15" l="1"/>
  <c r="K38" i="15"/>
  <c r="N37" i="15"/>
  <c r="M37" i="15"/>
  <c r="O37" i="15"/>
  <c r="L37" i="15"/>
  <c r="P37" i="15" l="1"/>
  <c r="K39" i="15"/>
  <c r="N38" i="15"/>
  <c r="M38" i="15"/>
  <c r="O38" i="15"/>
  <c r="L38" i="15"/>
  <c r="P38" i="15" l="1"/>
  <c r="K40" i="15"/>
  <c r="N39" i="15"/>
  <c r="M39" i="15"/>
  <c r="O39" i="15"/>
  <c r="L39" i="15"/>
  <c r="P39" i="15" l="1"/>
  <c r="K41" i="15"/>
  <c r="N40" i="15"/>
  <c r="M40" i="15"/>
  <c r="O40" i="15"/>
  <c r="L40" i="15"/>
  <c r="P40" i="15" l="1"/>
  <c r="K42" i="15"/>
  <c r="N41" i="15"/>
  <c r="M41" i="15"/>
  <c r="O41" i="15"/>
  <c r="L41" i="15"/>
  <c r="P41" i="15" l="1"/>
  <c r="K43" i="15"/>
  <c r="N42" i="15"/>
  <c r="M42" i="15"/>
  <c r="O42" i="15"/>
  <c r="L42" i="15"/>
  <c r="P42" i="15" l="1"/>
  <c r="K44" i="15"/>
  <c r="N43" i="15"/>
  <c r="M43" i="15"/>
  <c r="O43" i="15"/>
  <c r="L43" i="15"/>
  <c r="P43" i="15" l="1"/>
  <c r="K45" i="15"/>
  <c r="N44" i="15"/>
  <c r="M44" i="15"/>
  <c r="O44" i="15"/>
  <c r="L44" i="15"/>
  <c r="P44" i="15" l="1"/>
  <c r="K46" i="15"/>
  <c r="N45" i="15"/>
  <c r="M45" i="15"/>
  <c r="O45" i="15"/>
  <c r="L45" i="15"/>
  <c r="P45" i="15" l="1"/>
  <c r="K47" i="15"/>
  <c r="N46" i="15"/>
  <c r="M46" i="15"/>
  <c r="O46" i="15"/>
  <c r="L46" i="15"/>
  <c r="K48" i="15" l="1"/>
  <c r="N47" i="15"/>
  <c r="M47" i="15"/>
  <c r="O47" i="15"/>
  <c r="L47" i="15"/>
  <c r="P46" i="15"/>
  <c r="P47" i="15" l="1"/>
  <c r="K49" i="15"/>
  <c r="N48" i="15"/>
  <c r="M48" i="15"/>
  <c r="O48" i="15"/>
  <c r="L48" i="15"/>
  <c r="P48" i="15" l="1"/>
  <c r="K50" i="15"/>
  <c r="N49" i="15"/>
  <c r="M49" i="15"/>
  <c r="O49" i="15"/>
  <c r="L49" i="15"/>
  <c r="P49" i="15" l="1"/>
  <c r="K51" i="15"/>
  <c r="N50" i="15"/>
  <c r="M50" i="15"/>
  <c r="O50" i="15"/>
  <c r="L50" i="15"/>
  <c r="P50" i="15" l="1"/>
  <c r="K52" i="15"/>
  <c r="N51" i="15"/>
  <c r="M51" i="15"/>
  <c r="O51" i="15"/>
  <c r="L51" i="15"/>
  <c r="P51" i="15" l="1"/>
  <c r="K53" i="15"/>
  <c r="N52" i="15"/>
  <c r="M52" i="15"/>
  <c r="O52" i="15"/>
  <c r="L52" i="15"/>
  <c r="P52" i="15" l="1"/>
  <c r="K54" i="15"/>
  <c r="N53" i="15"/>
  <c r="M53" i="15"/>
  <c r="O53" i="15"/>
  <c r="L53" i="15"/>
  <c r="P53" i="15" l="1"/>
  <c r="K55" i="15"/>
  <c r="N54" i="15"/>
  <c r="M54" i="15"/>
  <c r="O54" i="15"/>
  <c r="L54" i="15"/>
  <c r="P54" i="15" l="1"/>
  <c r="L55" i="15"/>
  <c r="L56" i="15" s="1"/>
  <c r="D57" i="15" s="1"/>
  <c r="N55" i="15"/>
  <c r="M55" i="15"/>
  <c r="M56" i="15" s="1"/>
  <c r="G64" i="15" s="1"/>
  <c r="O55" i="15"/>
  <c r="O56" i="15" s="1"/>
  <c r="G57" i="15" l="1"/>
  <c r="G66" i="15"/>
  <c r="E57" i="15"/>
  <c r="P55" i="15"/>
  <c r="P56" i="15" s="1"/>
  <c r="H57" i="15" s="1"/>
  <c r="N56" i="15"/>
  <c r="H67" i="15" s="1"/>
  <c r="H63" i="15"/>
  <c r="H68" i="15" s="1"/>
  <c r="G65" i="15" l="1"/>
  <c r="F57" i="15"/>
</calcChain>
</file>

<file path=xl/sharedStrings.xml><?xml version="1.0" encoding="utf-8"?>
<sst xmlns="http://schemas.openxmlformats.org/spreadsheetml/2006/main" count="147" uniqueCount="134">
  <si>
    <t>Restwaarde</t>
  </si>
  <si>
    <t>Totaal</t>
  </si>
  <si>
    <t>Gekozen parameters</t>
  </si>
  <si>
    <t>Exploitatieberekening</t>
  </si>
  <si>
    <t>jaar</t>
  </si>
  <si>
    <t>Netto kasstroom</t>
  </si>
  <si>
    <t>Jaren</t>
  </si>
  <si>
    <t>Discontovoet (R)</t>
  </si>
  <si>
    <t>Referentieperiode project</t>
  </si>
  <si>
    <t>30 jaar</t>
  </si>
  <si>
    <t>25 jaar</t>
  </si>
  <si>
    <t>20 jaar</t>
  </si>
  <si>
    <t>15 jaar</t>
  </si>
  <si>
    <t>10 jaar</t>
  </si>
  <si>
    <t>Toelichting</t>
  </si>
  <si>
    <t>Vast gegeven</t>
  </si>
  <si>
    <t>Energie - 15-25 jaar</t>
  </si>
  <si>
    <t>Onderzoek en innovatie - 15-25 jaar</t>
  </si>
  <si>
    <t>Zakelijke infrastructuur - 10-15 jaar</t>
  </si>
  <si>
    <t>Watervoorziening/sanitaire voorziening - 30 jaar</t>
  </si>
  <si>
    <t>Afvalbeheer - 25-30 jaar</t>
  </si>
  <si>
    <t>Havens en luchthavens - 25 jaar</t>
  </si>
  <si>
    <t>Stadsvervoer - 25-30 jaar</t>
  </si>
  <si>
    <t>Wegen - 25-30 jaar</t>
  </si>
  <si>
    <t>Breedband - 15-20 jaar</t>
  </si>
  <si>
    <t>Spoorwegen - 30 jaar</t>
  </si>
  <si>
    <t>Overige sectoren - 10-15 jaar</t>
  </si>
  <si>
    <t>Sector + Referentieperiode</t>
  </si>
  <si>
    <t xml:space="preserve">VERDISCONTEERD  met referentiejaar </t>
  </si>
  <si>
    <t>Waarde</t>
  </si>
  <si>
    <t>Subsidiabele kosten (€)</t>
  </si>
  <si>
    <t>Berekening Funding gap / Onrendabele top</t>
  </si>
  <si>
    <t>Projectnaam</t>
  </si>
  <si>
    <t>Datum</t>
  </si>
  <si>
    <t>Opgesteld in het kader van</t>
  </si>
  <si>
    <t>Algemene gegevens</t>
  </si>
  <si>
    <t>Vermeld naam</t>
  </si>
  <si>
    <t>Vermeld datum</t>
  </si>
  <si>
    <t>Vermeld projectnaam</t>
  </si>
  <si>
    <t>Aanvraag / Subsidieverlening</t>
  </si>
  <si>
    <t>Verzoek wijziging subsidieverlening</t>
  </si>
  <si>
    <t>Eindrapportage / Subsidievaststelling</t>
  </si>
  <si>
    <t>Startdatum project</t>
  </si>
  <si>
    <t>Einddatum project</t>
  </si>
  <si>
    <t>Vermeld startdatum</t>
  </si>
  <si>
    <t>verdisconteerde inkomsten</t>
  </si>
  <si>
    <t>verdisconteerde restwaarde</t>
  </si>
  <si>
    <t>Inkomsten</t>
  </si>
  <si>
    <t>Verdisconteerd</t>
  </si>
  <si>
    <t>Funding gap =</t>
  </si>
  <si>
    <t>Referentie-
jaar</t>
  </si>
  <si>
    <t>Kalenderjaar</t>
  </si>
  <si>
    <t>Grijze cellen invullen</t>
  </si>
  <si>
    <t>Dit betreft het maximale %</t>
  </si>
  <si>
    <t>Opgesteld door</t>
  </si>
  <si>
    <t>Begunstigde(n)</t>
  </si>
  <si>
    <t>Vermeld begunstigde(n)</t>
  </si>
  <si>
    <t>Maak keuze uit drop down menu</t>
  </si>
  <si>
    <t>Beginjaar investeringen</t>
  </si>
  <si>
    <t>11 jaar</t>
  </si>
  <si>
    <t>17 jaar</t>
  </si>
  <si>
    <t>16 jaar</t>
  </si>
  <si>
    <t>14 jaar</t>
  </si>
  <si>
    <t>13 jaar</t>
  </si>
  <si>
    <t>12 jaar</t>
  </si>
  <si>
    <t>26 jaar</t>
  </si>
  <si>
    <t>24 jaar</t>
  </si>
  <si>
    <t>23 jaar</t>
  </si>
  <si>
    <t>22 jaar</t>
  </si>
  <si>
    <t>21 jaar</t>
  </si>
  <si>
    <t>19 jaar</t>
  </si>
  <si>
    <t>18 jaar</t>
  </si>
  <si>
    <t>29 jaar</t>
  </si>
  <si>
    <t>28 jaar</t>
  </si>
  <si>
    <t>27 jaar</t>
  </si>
  <si>
    <t xml:space="preserve">Gevraagde subsidie = </t>
  </si>
  <si>
    <t>Algemeen</t>
  </si>
  <si>
    <t>Gevraagde subsidie (€)</t>
  </si>
  <si>
    <t>Investeringen</t>
  </si>
  <si>
    <t>verdisconteerde investeringen</t>
  </si>
  <si>
    <t>funding gap = verdisc. investeringen -/- verdisc.netto-inkomsten</t>
  </si>
  <si>
    <r>
      <t xml:space="preserve">- Ter onderbouwing van de bedragen in deze funding gap berekening dient een </t>
    </r>
    <r>
      <rPr>
        <u/>
        <sz val="10"/>
        <rFont val="Arial"/>
        <family val="2"/>
      </rPr>
      <t>gedetailleerde investerings- en exploitatiebegroting</t>
    </r>
    <r>
      <rPr>
        <sz val="10"/>
        <rFont val="Arial"/>
        <family val="2"/>
      </rPr>
      <t xml:space="preserve"> bijgevoegd te worden.</t>
    </r>
  </si>
  <si>
    <t>- In de investerings- en exploitatiebegroting dienen de bedragen die overgenomen worden in de funding gap berekening duidelijk gemarkeerd te worden.</t>
  </si>
  <si>
    <t>- Bij de investeringen (kolom D) dient het te gaan om investeringen in materiële of immateriële vaste activa die de aanvrager ook op de eigen balans activeert.</t>
  </si>
  <si>
    <t xml:space="preserve">- De te hanteren referentieperiode voor de funding gap berekening mag niet korter zijn dan de voorgeschreven referentieperiode voor de betreffende sector zoals </t>
  </si>
  <si>
    <t xml:space="preserve">  blijkt uit cel D17. De referentieperiode bevat tevens de uitvoeringsperiode van het project.</t>
  </si>
  <si>
    <t xml:space="preserve">- Maak in de investeringsbegroting een uitsplitsing van de totale investering en geef per onderdeel in ieder geval het jaar van investering en de verwachte </t>
  </si>
  <si>
    <t xml:space="preserve">  economische levensduur aan. Wanneeer dit voor (delen van) de investering langer is dan de gehanteerde referentieperiode, bepaal dan de restwaarde van</t>
  </si>
  <si>
    <t xml:space="preserve">  (delen van) de investering aan het einde van de referentieperiode. Dit kan bijvoorbeeld aan de orde zijn bij investeringen in gebouwen en verbouwingen.</t>
  </si>
  <si>
    <t>verdisconteerde netto-inkomsten = inkomsten + restwaarde -/- exploitatiekosten</t>
  </si>
  <si>
    <t>verdisconteerde exploitatiekosten</t>
  </si>
  <si>
    <t>Exploitatiekosten</t>
  </si>
  <si>
    <t>Funding gap methode - bepalen maximaal aan te vragen subsidie</t>
  </si>
  <si>
    <t>Bepaal het financieringstekort (funding gap)</t>
  </si>
  <si>
    <t xml:space="preserve">- De exploitatiekosten dienen in directe relatie te staan tot de investering waarover subsidie wordt gevraagd. Aanvullende investeringen gedurende de </t>
  </si>
  <si>
    <t xml:space="preserve">  referentieperiode blijven derhalve buiten beschouwing in de exploitatiebegroting, tenzij het gaat om vervangingsinvesteringen met als doel om de </t>
  </si>
  <si>
    <t>Referentieperiode / investeringen / restwaarde</t>
  </si>
  <si>
    <t xml:space="preserve">  rekening houdend met de restwaarde aan het einde van de gehanteerde referentieperiode.</t>
  </si>
  <si>
    <t>◦ Welke procedure is gehanteerd om tot vaststelling van prijs / tarief te komen?</t>
  </si>
  <si>
    <t>a) Tarief opbrengst (p):</t>
  </si>
  <si>
    <t>b) Hoeveelheid opbrengst (q):</t>
  </si>
  <si>
    <r>
      <t>◦ Is op een aanvaardbare wijze rekening gehouden met bijv. leegstand?</t>
    </r>
    <r>
      <rPr>
        <sz val="8"/>
        <rFont val="Arial"/>
        <family val="2"/>
      </rPr>
      <t> </t>
    </r>
  </si>
  <si>
    <t>◦ Heeft een benchmark van prijzen in de markt (bijv. via internet of specifiek onderzoek) plaatsgevonden?</t>
  </si>
  <si>
    <t>◦ Heeft de aanvrager reeds (vergelijkbare) overeenkomsten (bijv. huur) afgesloten?</t>
  </si>
  <si>
    <t>◦ Is BTW al dan niet opgenomen in de prijs?</t>
  </si>
  <si>
    <t>Maximaal aan te vragen subsidie</t>
  </si>
  <si>
    <t xml:space="preserve">  activa, zoals octrooien, licenties, knowhow of andere intellectuele-eigendomsrechten.</t>
  </si>
  <si>
    <t xml:space="preserve">  Materiële activa bestaan uit gronden, gebouwen en installaties, machines en uitrusting. Immateriële vaste activa bestaan uit fysiek of financieel niet-tastbare</t>
  </si>
  <si>
    <t xml:space="preserve">- De aanvrager dient voor het gebruik van de infrastructuurvoorziening een marktconforme vergoeding te rekenen. Gebeurt dat niet, dan is er sprake van </t>
  </si>
  <si>
    <t xml:space="preserve">  doorgelegde steun aan de gebruiker die opgelost dient te worden door bijvoorbeeld een deminimisverklaring te laten ondertekenen. Gemiste of lagere</t>
  </si>
  <si>
    <t xml:space="preserve">  inkomsten vormen geen onderdeel van de investering, maar werken regulier door in de prognose van de inkomsten.</t>
  </si>
  <si>
    <t>- De aangevraagde EFRO-subsidie of andere overheidsbijdragen hoeven niet mee genomen te worden in de prognose van de inkomsten.</t>
  </si>
  <si>
    <t>- De prognose van de exploitatiekosten per jaar omvat kosten zoals personeelskosten, kosten voor materialen, uitbestede diensten, communicatie,</t>
  </si>
  <si>
    <t xml:space="preserve">  energie, onderhoud, huur, administratie, echter niét de afschrijvingslasten of de financieringskosten over de investeringen die opgevoerd worden bij kolom D</t>
  </si>
  <si>
    <t xml:space="preserve">  in het format. Immers, het meetellen van afschrijvingen over die investeringen zou leiden tot een dubbeltelling van kosten bij het bepalen van de funding gap</t>
  </si>
  <si>
    <t xml:space="preserve">  en met financieringskosten wordt al rekening gehouden doordat alle bedragen in het format verdisconteerd worden. Personele kosten om bijvoorbeeld het </t>
  </si>
  <si>
    <t xml:space="preserve">  oorspronkelijke investering in stand te houden. Vervangingsinvesteringen mogen tegen afschrijvingskosten mee genomen worden in de exploitatiekosten, </t>
  </si>
  <si>
    <t>Subsidie percentage =</t>
  </si>
  <si>
    <t xml:space="preserve">  Hiervoor mogen aanvragers een door hen zelf ontwikkeld format hanteren.</t>
  </si>
  <si>
    <t>- In de funding gap berekening wordt rekening gehouden met een vaste disconteringsvoet van 4%.</t>
  </si>
  <si>
    <t>Funding gap berekening t.b.v. subsidie-aanvragen bij gebruikmaking van art. 56 AGVV</t>
  </si>
  <si>
    <t>BA / Prio / maximaal percentage</t>
  </si>
  <si>
    <t>- Bij de beoordeling van de prognose van de inkomsten zal de Beheer Autoriteit aandacht hebben voor de volgende punten:</t>
  </si>
  <si>
    <t>BA / percentage regeling</t>
  </si>
  <si>
    <t>Oost - prio 1 - 50,00%</t>
  </si>
  <si>
    <t>Oost - prio 2 - 50,00%</t>
  </si>
  <si>
    <t>Subsidie bedraagt daarnaast minimaal € 350.000 en maximaal € 1.000.000.</t>
  </si>
  <si>
    <t>Vermeld einddatum</t>
  </si>
  <si>
    <t xml:space="preserve">  Daarnaast bedraagt de subsidie minimaal € 350.000 en maximaal € 1.000.000.</t>
  </si>
  <si>
    <t xml:space="preserve">- De aan te vragen subsidie bedraagt maximaal de omvang van de funding gap, waarbij dit niet hoger mag zijn dan 40/50% over het investeringsbedrag. </t>
  </si>
  <si>
    <t xml:space="preserve">  project op gang te krijgen, kunnen wél meetellen in de exploitatiekosten.</t>
  </si>
  <si>
    <t>Oost - prio 1 - 40,00%</t>
  </si>
  <si>
    <t>Oost - prio 2 - 40,00%</t>
  </si>
  <si>
    <t>Gevraagde subsidie is maximaal gelijk aan funding gap en niet hoger dan 40/50% over de investeringen (cel D56).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</si>
</sst>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_-&quot;€&quot;\ * #,##0_-;_-&quot;€&quot;\ * #,##0\-;_-&quot;€&quot;\ * &quot;-&quot;??_-;_-@_-"/>
    <numFmt numFmtId="167" formatCode="_-* #,##0_-;_-* #,##0\-;_-* &quot;-&quot;??_-;_-@_-"/>
    <numFmt numFmtId="168" formatCode="0_ ;\-0\ "/>
    <numFmt numFmtId="169" formatCode="[$-413]d\ mmmm\ yyyy;@"/>
    <numFmt numFmtId="170" formatCode="_ [$€-2]\ * #,##0.00_ ;_ [$€-2]\ * \-#,##0.00_ ;_ [$€-2]\ * &quot;-&quot;??_ ;_ @_ "/>
    <numFmt numFmtId="171" formatCode="_ &quot;€&quot;\ * #,##0_ ;_ &quot;€&quot;\ * \-#,##0_ ;_ &quot;€&quot;\ * &quot;-&quot;??_ ;_ @_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FF0000"/>
      <name val="Arial"/>
      <family val="2"/>
    </font>
    <font>
      <sz val="10"/>
      <name val="Arial"/>
    </font>
    <font>
      <sz val="8"/>
      <name val="Arial"/>
    </font>
    <font>
      <u/>
      <sz val="10"/>
      <name val="Arial"/>
      <family val="2"/>
    </font>
    <font>
      <b/>
      <u/>
      <sz val="1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164" fontId="1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0" fontId="9" fillId="21" borderId="0" applyNumberFormat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9" fillId="3" borderId="0" applyNumberFormat="0" applyBorder="0" applyAlignment="0" applyProtection="0"/>
    <xf numFmtId="0" fontId="6" fillId="20" borderId="1" applyNumberFormat="0" applyAlignment="0" applyProtection="0"/>
    <xf numFmtId="0" fontId="20" fillId="29" borderId="17" applyNumberFormat="0" applyAlignment="0" applyProtection="0"/>
    <xf numFmtId="0" fontId="2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7" fillId="0" borderId="2" applyNumberFormat="0" applyFill="0" applyAlignment="0" applyProtection="0"/>
    <xf numFmtId="0" fontId="9" fillId="21" borderId="0" applyNumberFormat="0" applyBorder="0" applyAlignment="0" applyProtection="0"/>
    <xf numFmtId="0" fontId="18" fillId="30" borderId="21" applyNumberFormat="0" applyFont="0" applyAlignment="0" applyProtection="0"/>
    <xf numFmtId="0" fontId="26" fillId="20" borderId="22" applyNumberForma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44" fontId="28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Protection="1"/>
    <xf numFmtId="167" fontId="14" fillId="0" borderId="0" xfId="29" applyNumberFormat="1" applyFont="1" applyProtection="1"/>
    <xf numFmtId="0" fontId="0" fillId="0" borderId="0" xfId="0" applyFill="1" applyProtection="1"/>
    <xf numFmtId="0" fontId="17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3" fillId="0" borderId="12" xfId="0" applyFont="1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167" fontId="3" fillId="0" borderId="13" xfId="29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167" fontId="1" fillId="0" borderId="9" xfId="29" applyNumberFormat="1" applyFont="1" applyBorder="1" applyAlignment="1" applyProtection="1">
      <alignment vertical="top"/>
    </xf>
    <xf numFmtId="167" fontId="1" fillId="0" borderId="7" xfId="29" applyNumberFormat="1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167" fontId="14" fillId="0" borderId="0" xfId="29" applyNumberFormat="1" applyFont="1" applyAlignment="1" applyProtection="1">
      <alignment vertical="top"/>
    </xf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10" fontId="0" fillId="0" borderId="0" xfId="0" applyNumberFormat="1" applyFill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10" fontId="0" fillId="0" borderId="0" xfId="0" applyNumberForma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3" fontId="0" fillId="0" borderId="0" xfId="0" applyNumberFormat="1" applyBorder="1" applyAlignment="1" applyProtection="1">
      <alignment vertical="top"/>
    </xf>
    <xf numFmtId="0" fontId="0" fillId="0" borderId="0" xfId="0" applyFill="1" applyBorder="1" applyAlignment="1" applyProtection="1">
      <alignment horizontal="right" vertical="top"/>
    </xf>
    <xf numFmtId="167" fontId="1" fillId="0" borderId="9" xfId="29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10" fontId="1" fillId="0" borderId="9" xfId="29" applyNumberFormat="1" applyFont="1" applyBorder="1" applyAlignment="1" applyProtection="1">
      <alignment horizontal="left" vertical="top" wrapText="1"/>
    </xf>
    <xf numFmtId="10" fontId="1" fillId="0" borderId="7" xfId="29" applyNumberFormat="1" applyFont="1" applyBorder="1" applyAlignment="1" applyProtection="1">
      <alignment horizontal="left" vertical="top" wrapText="1"/>
    </xf>
    <xf numFmtId="167" fontId="14" fillId="0" borderId="0" xfId="29" applyNumberFormat="1" applyFont="1" applyBorder="1" applyAlignment="1" applyProtection="1">
      <alignment vertical="top"/>
    </xf>
    <xf numFmtId="167" fontId="14" fillId="0" borderId="0" xfId="29" applyNumberFormat="1" applyFont="1" applyBorder="1" applyProtection="1"/>
    <xf numFmtId="166" fontId="0" fillId="0" borderId="0" xfId="0" applyNumberFormat="1" applyBorder="1" applyProtection="1"/>
    <xf numFmtId="0" fontId="0" fillId="0" borderId="0" xfId="0" applyFill="1" applyBorder="1" applyProtection="1"/>
    <xf numFmtId="0" fontId="0" fillId="0" borderId="10" xfId="0" applyBorder="1" applyProtection="1"/>
    <xf numFmtId="0" fontId="2" fillId="0" borderId="4" xfId="0" applyFont="1" applyBorder="1" applyAlignment="1" applyProtection="1">
      <alignment horizontal="center" vertical="top" wrapText="1"/>
    </xf>
    <xf numFmtId="167" fontId="2" fillId="0" borderId="4" xfId="29" applyNumberFormat="1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vertical="top" wrapText="1"/>
    </xf>
    <xf numFmtId="168" fontId="1" fillId="0" borderId="4" xfId="0" applyNumberFormat="1" applyFont="1" applyBorder="1" applyAlignment="1" applyProtection="1">
      <alignment vertical="top" wrapText="1"/>
    </xf>
    <xf numFmtId="168" fontId="0" fillId="0" borderId="4" xfId="0" applyNumberFormat="1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166" fontId="0" fillId="0" borderId="0" xfId="0" applyNumberFormat="1" applyFill="1" applyAlignment="1" applyProtection="1">
      <alignment vertical="top"/>
    </xf>
    <xf numFmtId="166" fontId="0" fillId="0" borderId="4" xfId="0" applyNumberFormat="1" applyFill="1" applyBorder="1" applyAlignment="1" applyProtection="1">
      <alignment vertical="top"/>
    </xf>
    <xf numFmtId="166" fontId="2" fillId="0" borderId="4" xfId="26" applyNumberFormat="1" applyFont="1" applyFill="1" applyBorder="1" applyAlignment="1" applyProtection="1">
      <alignment vertical="top"/>
    </xf>
    <xf numFmtId="0" fontId="2" fillId="0" borderId="0" xfId="0" applyFont="1" applyBorder="1" applyProtection="1"/>
    <xf numFmtId="166" fontId="2" fillId="0" borderId="0" xfId="26" applyNumberFormat="1" applyFont="1" applyBorder="1" applyProtection="1"/>
    <xf numFmtId="166" fontId="2" fillId="0" borderId="0" xfId="26" applyNumberFormat="1" applyFont="1" applyFill="1" applyBorder="1" applyProtection="1"/>
    <xf numFmtId="0" fontId="2" fillId="0" borderId="0" xfId="0" applyFont="1" applyFill="1" applyBorder="1" applyProtection="1"/>
    <xf numFmtId="167" fontId="1" fillId="0" borderId="0" xfId="29" applyNumberFormat="1" applyFont="1" applyFill="1" applyBorder="1" applyAlignment="1" applyProtection="1">
      <alignment horizontal="center"/>
    </xf>
    <xf numFmtId="165" fontId="1" fillId="0" borderId="0" xfId="29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7" fontId="1" fillId="0" borderId="0" xfId="0" applyNumberFormat="1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166" fontId="1" fillId="0" borderId="0" xfId="0" applyNumberFormat="1" applyFont="1" applyFill="1" applyBorder="1" applyProtection="1"/>
    <xf numFmtId="0" fontId="15" fillId="0" borderId="0" xfId="0" applyFont="1" applyProtection="1"/>
    <xf numFmtId="0" fontId="0" fillId="0" borderId="5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166" fontId="2" fillId="0" borderId="0" xfId="0" applyNumberFormat="1" applyFont="1" applyFill="1" applyBorder="1" applyAlignment="1" applyProtection="1">
      <alignment vertical="top"/>
    </xf>
    <xf numFmtId="166" fontId="2" fillId="0" borderId="0" xfId="0" quotePrefix="1" applyNumberFormat="1" applyFont="1" applyBorder="1" applyAlignment="1" applyProtection="1">
      <alignment horizontal="right" vertical="top"/>
    </xf>
    <xf numFmtId="166" fontId="2" fillId="0" borderId="0" xfId="0" applyNumberFormat="1" applyFont="1" applyFill="1" applyBorder="1" applyProtection="1"/>
    <xf numFmtId="166" fontId="1" fillId="0" borderId="9" xfId="0" applyNumberFormat="1" applyFont="1" applyBorder="1" applyAlignment="1" applyProtection="1">
      <alignment vertical="top"/>
    </xf>
    <xf numFmtId="167" fontId="0" fillId="0" borderId="0" xfId="0" applyNumberFormat="1" applyFill="1" applyBorder="1" applyAlignment="1" applyProtection="1">
      <alignment vertical="top"/>
    </xf>
    <xf numFmtId="10" fontId="2" fillId="0" borderId="0" xfId="0" applyNumberFormat="1" applyFont="1" applyFill="1" applyBorder="1" applyProtection="1"/>
    <xf numFmtId="0" fontId="1" fillId="0" borderId="0" xfId="0" applyFont="1" applyBorder="1" applyProtection="1"/>
    <xf numFmtId="10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0" fillId="22" borderId="0" xfId="0" applyFill="1" applyBorder="1" applyAlignment="1" applyProtection="1">
      <alignment horizontal="right" vertical="top"/>
      <protection locked="0"/>
    </xf>
    <xf numFmtId="0" fontId="27" fillId="0" borderId="0" xfId="0" applyFont="1" applyBorder="1" applyAlignment="1" applyProtection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0" fontId="0" fillId="0" borderId="0" xfId="31" applyNumberFormat="1" applyFont="1" applyAlignment="1">
      <alignment horizontal="right"/>
    </xf>
    <xf numFmtId="0" fontId="3" fillId="0" borderId="0" xfId="0" applyFont="1" applyProtection="1"/>
    <xf numFmtId="0" fontId="0" fillId="23" borderId="0" xfId="0" applyFill="1" applyBorder="1" applyAlignment="1" applyProtection="1">
      <alignment horizontal="right" vertical="top"/>
      <protection locked="0"/>
    </xf>
    <xf numFmtId="169" fontId="0" fillId="23" borderId="10" xfId="0" applyNumberFormat="1" applyFill="1" applyBorder="1" applyAlignment="1" applyProtection="1">
      <alignment horizontal="right" vertical="top"/>
      <protection locked="0"/>
    </xf>
    <xf numFmtId="171" fontId="1" fillId="22" borderId="4" xfId="29" applyNumberFormat="1" applyFill="1" applyBorder="1" applyAlignment="1" applyProtection="1">
      <alignment vertical="top"/>
      <protection locked="0"/>
    </xf>
    <xf numFmtId="171" fontId="1" fillId="22" borderId="4" xfId="26" applyNumberFormat="1" applyFill="1" applyBorder="1" applyAlignment="1" applyProtection="1">
      <alignment vertical="top"/>
      <protection locked="0"/>
    </xf>
    <xf numFmtId="171" fontId="1" fillId="0" borderId="4" xfId="26" applyNumberFormat="1" applyBorder="1" applyAlignment="1" applyProtection="1">
      <alignment vertical="top"/>
    </xf>
    <xf numFmtId="171" fontId="1" fillId="0" borderId="4" xfId="29" applyNumberFormat="1" applyFill="1" applyBorder="1" applyAlignment="1" applyProtection="1">
      <alignment vertical="top"/>
    </xf>
    <xf numFmtId="171" fontId="2" fillId="31" borderId="4" xfId="26" applyNumberFormat="1" applyFont="1" applyFill="1" applyBorder="1" applyAlignment="1" applyProtection="1">
      <alignment vertical="top"/>
    </xf>
    <xf numFmtId="171" fontId="2" fillId="0" borderId="4" xfId="26" applyNumberFormat="1" applyFont="1" applyBorder="1" applyAlignment="1" applyProtection="1">
      <alignment vertical="top"/>
    </xf>
    <xf numFmtId="171" fontId="2" fillId="24" borderId="4" xfId="26" applyNumberFormat="1" applyFont="1" applyFill="1" applyBorder="1" applyAlignment="1" applyProtection="1">
      <alignment vertical="top"/>
    </xf>
    <xf numFmtId="171" fontId="2" fillId="25" borderId="4" xfId="26" applyNumberFormat="1" applyFont="1" applyFill="1" applyBorder="1" applyAlignment="1" applyProtection="1">
      <alignment vertical="top"/>
    </xf>
    <xf numFmtId="171" fontId="2" fillId="27" borderId="4" xfId="26" applyNumberFormat="1" applyFont="1" applyFill="1" applyBorder="1" applyAlignment="1" applyProtection="1">
      <alignment vertical="top"/>
    </xf>
    <xf numFmtId="171" fontId="2" fillId="28" borderId="4" xfId="26" applyNumberFormat="1" applyFont="1" applyFill="1" applyBorder="1" applyAlignment="1" applyProtection="1">
      <alignment vertical="top"/>
    </xf>
    <xf numFmtId="171" fontId="2" fillId="26" borderId="4" xfId="26" applyNumberFormat="1" applyFont="1" applyFill="1" applyBorder="1" applyAlignment="1" applyProtection="1">
      <alignment vertical="top"/>
    </xf>
    <xf numFmtId="171" fontId="1" fillId="24" borderId="9" xfId="0" applyNumberFormat="1" applyFont="1" applyFill="1" applyBorder="1" applyAlignment="1" applyProtection="1">
      <alignment vertical="top"/>
    </xf>
    <xf numFmtId="171" fontId="1" fillId="25" borderId="0" xfId="0" applyNumberFormat="1" applyFont="1" applyFill="1" applyBorder="1" applyAlignment="1" applyProtection="1">
      <alignment vertical="top"/>
    </xf>
    <xf numFmtId="171" fontId="1" fillId="27" borderId="0" xfId="0" applyNumberFormat="1" applyFont="1" applyFill="1" applyBorder="1" applyAlignment="1" applyProtection="1">
      <alignment vertical="top"/>
    </xf>
    <xf numFmtId="171" fontId="2" fillId="26" borderId="9" xfId="0" applyNumberFormat="1" applyFont="1" applyFill="1" applyBorder="1" applyAlignment="1" applyProtection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0" fillId="0" borderId="7" xfId="0" applyBorder="1" applyProtection="1"/>
    <xf numFmtId="0" fontId="1" fillId="0" borderId="4" xfId="0" applyFont="1" applyBorder="1" applyAlignment="1">
      <alignment horizontal="center" vertical="center"/>
    </xf>
    <xf numFmtId="0" fontId="2" fillId="0" borderId="11" xfId="0" applyFont="1" applyFill="1" applyBorder="1" applyProtection="1"/>
    <xf numFmtId="0" fontId="2" fillId="0" borderId="10" xfId="0" applyFont="1" applyFill="1" applyBorder="1" applyProtection="1"/>
    <xf numFmtId="0" fontId="2" fillId="0" borderId="10" xfId="0" applyFont="1" applyFill="1" applyBorder="1" applyAlignment="1" applyProtection="1">
      <alignment horizontal="left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167" fontId="2" fillId="0" borderId="4" xfId="29" applyNumberFormat="1" applyFont="1" applyFill="1" applyBorder="1" applyAlignment="1" applyProtection="1">
      <alignment vertical="top" wrapText="1"/>
    </xf>
    <xf numFmtId="168" fontId="0" fillId="0" borderId="4" xfId="0" applyNumberFormat="1" applyFill="1" applyBorder="1" applyAlignment="1" applyProtection="1">
      <alignment vertical="top"/>
    </xf>
    <xf numFmtId="166" fontId="1" fillId="0" borderId="4" xfId="26" applyNumberFormat="1" applyFont="1" applyFill="1" applyBorder="1" applyAlignment="1" applyProtection="1">
      <alignment vertical="top"/>
    </xf>
    <xf numFmtId="1" fontId="0" fillId="0" borderId="4" xfId="0" applyNumberFormat="1" applyFill="1" applyBorder="1" applyAlignment="1" applyProtection="1">
      <alignment vertical="top"/>
    </xf>
    <xf numFmtId="1" fontId="2" fillId="0" borderId="4" xfId="29" applyNumberFormat="1" applyFont="1" applyFill="1" applyBorder="1" applyAlignment="1" applyProtection="1">
      <alignment vertical="top"/>
    </xf>
    <xf numFmtId="0" fontId="1" fillId="23" borderId="0" xfId="0" applyFont="1" applyFill="1" applyProtection="1"/>
    <xf numFmtId="0" fontId="1" fillId="0" borderId="5" xfId="0" applyFont="1" applyBorder="1" applyAlignment="1" applyProtection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170" fontId="0" fillId="0" borderId="11" xfId="0" applyNumberFormat="1" applyBorder="1"/>
    <xf numFmtId="0" fontId="1" fillId="0" borderId="9" xfId="0" applyFont="1" applyBorder="1"/>
    <xf numFmtId="0" fontId="1" fillId="0" borderId="7" xfId="0" applyFont="1" applyBorder="1"/>
    <xf numFmtId="0" fontId="1" fillId="0" borderId="24" xfId="0" applyFont="1" applyBorder="1" applyAlignment="1">
      <alignment vertical="top"/>
    </xf>
    <xf numFmtId="0" fontId="1" fillId="0" borderId="24" xfId="0" applyFont="1" applyBorder="1" applyAlignment="1">
      <alignment horizontal="left" vertical="top"/>
    </xf>
    <xf numFmtId="0" fontId="2" fillId="0" borderId="14" xfId="0" applyFont="1" applyFill="1" applyBorder="1" applyAlignment="1" applyProtection="1">
      <alignment vertical="top"/>
    </xf>
    <xf numFmtId="0" fontId="2" fillId="0" borderId="8" xfId="0" applyFont="1" applyFill="1" applyBorder="1" applyAlignment="1" applyProtection="1">
      <alignment vertical="top"/>
    </xf>
    <xf numFmtId="166" fontId="2" fillId="0" borderId="8" xfId="26" applyNumberFormat="1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171" fontId="1" fillId="28" borderId="0" xfId="0" applyNumberFormat="1" applyFont="1" applyFill="1" applyBorder="1" applyAlignment="1" applyProtection="1">
      <alignment vertical="top"/>
    </xf>
    <xf numFmtId="0" fontId="2" fillId="0" borderId="14" xfId="0" applyFont="1" applyBorder="1" applyAlignment="1" applyProtection="1">
      <alignment vertical="top"/>
    </xf>
    <xf numFmtId="0" fontId="1" fillId="0" borderId="8" xfId="0" applyFont="1" applyBorder="1" applyAlignment="1" applyProtection="1">
      <alignment vertical="top"/>
    </xf>
    <xf numFmtId="0" fontId="2" fillId="0" borderId="27" xfId="0" applyFont="1" applyBorder="1" applyAlignment="1" applyProtection="1">
      <alignment vertical="top"/>
    </xf>
    <xf numFmtId="171" fontId="1" fillId="0" borderId="9" xfId="0" applyNumberFormat="1" applyFont="1" applyFill="1" applyBorder="1" applyAlignment="1" applyProtection="1">
      <alignment vertical="top"/>
    </xf>
    <xf numFmtId="0" fontId="0" fillId="0" borderId="6" xfId="0" applyBorder="1" applyProtection="1"/>
    <xf numFmtId="167" fontId="14" fillId="0" borderId="10" xfId="29" applyNumberFormat="1" applyFont="1" applyBorder="1" applyProtection="1"/>
    <xf numFmtId="0" fontId="2" fillId="0" borderId="0" xfId="0" applyFont="1" applyBorder="1" applyAlignment="1" applyProtection="1">
      <alignment horizontal="right" vertical="top"/>
    </xf>
    <xf numFmtId="0" fontId="1" fillId="0" borderId="0" xfId="0" applyFont="1"/>
    <xf numFmtId="0" fontId="30" fillId="0" borderId="0" xfId="0" applyFont="1"/>
    <xf numFmtId="171" fontId="1" fillId="0" borderId="10" xfId="26" applyNumberFormat="1" applyFill="1" applyBorder="1" applyAlignment="1" applyProtection="1">
      <alignment vertical="top"/>
    </xf>
    <xf numFmtId="0" fontId="1" fillId="0" borderId="0" xfId="0" quotePrefix="1" applyFont="1"/>
    <xf numFmtId="171" fontId="2" fillId="23" borderId="9" xfId="53" applyNumberFormat="1" applyFont="1" applyFill="1" applyBorder="1" applyAlignment="1" applyProtection="1">
      <alignment vertical="top"/>
    </xf>
    <xf numFmtId="171" fontId="0" fillId="0" borderId="0" xfId="0" applyNumberFormat="1" applyFill="1" applyBorder="1" applyAlignment="1" applyProtection="1">
      <alignment horizontal="right" vertical="top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10" fontId="2" fillId="0" borderId="9" xfId="31" applyNumberFormat="1" applyFont="1" applyBorder="1" applyAlignment="1" applyProtection="1">
      <alignment vertical="top"/>
    </xf>
    <xf numFmtId="0" fontId="31" fillId="0" borderId="0" xfId="0" applyFont="1"/>
    <xf numFmtId="167" fontId="1" fillId="0" borderId="9" xfId="29" applyNumberFormat="1" applyFont="1" applyFill="1" applyBorder="1" applyAlignment="1" applyProtection="1">
      <alignment vertical="top"/>
    </xf>
    <xf numFmtId="0" fontId="1" fillId="23" borderId="0" xfId="0" applyFont="1" applyFill="1" applyBorder="1" applyAlignment="1" applyProtection="1">
      <alignment horizontal="right" vertical="top"/>
      <protection locked="0"/>
    </xf>
    <xf numFmtId="0" fontId="3" fillId="0" borderId="11" xfId="0" applyFont="1" applyBorder="1" applyAlignment="1" applyProtection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5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1" fillId="0" borderId="6" xfId="0" applyFont="1" applyFill="1" applyBorder="1" applyAlignment="1" applyProtection="1">
      <alignment vertical="top"/>
    </xf>
    <xf numFmtId="0" fontId="0" fillId="0" borderId="10" xfId="0" applyBorder="1" applyAlignment="1">
      <alignment vertical="top"/>
    </xf>
    <xf numFmtId="0" fontId="2" fillId="0" borderId="11" xfId="0" applyFont="1" applyBorder="1" applyAlignment="1" applyProtection="1">
      <alignment vertical="top"/>
    </xf>
    <xf numFmtId="0" fontId="2" fillId="0" borderId="11" xfId="0" applyFont="1" applyFill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14" xfId="0" applyFont="1" applyBorder="1" applyAlignment="1" applyProtection="1">
      <alignment vertical="top"/>
    </xf>
    <xf numFmtId="0" fontId="0" fillId="0" borderId="8" xfId="0" applyBorder="1" applyAlignment="1">
      <alignment vertical="top"/>
    </xf>
    <xf numFmtId="0" fontId="3" fillId="0" borderId="10" xfId="0" applyFont="1" applyBorder="1" applyAlignment="1" applyProtection="1"/>
    <xf numFmtId="0" fontId="0" fillId="0" borderId="10" xfId="0" applyBorder="1" applyAlignment="1"/>
    <xf numFmtId="0" fontId="16" fillId="0" borderId="15" xfId="0" applyFont="1" applyBorder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6" xr:uid="{00000000-0005-0000-0000-000018000000}"/>
    <cellStyle name="Berekening" xfId="25" xr:uid="{00000000-0005-0000-0000-000019000000}"/>
    <cellStyle name="Calculation" xfId="37" xr:uid="{00000000-0005-0000-0000-00001A000000}"/>
    <cellStyle name="Check Cell" xfId="38" xr:uid="{00000000-0005-0000-0000-00001B000000}"/>
    <cellStyle name="Euro" xfId="26" xr:uid="{00000000-0005-0000-0000-00001C000000}"/>
    <cellStyle name="Explanatory Text" xfId="39" xr:uid="{00000000-0005-0000-0000-00001D000000}"/>
    <cellStyle name="Gekoppelde cel" xfId="27" xr:uid="{00000000-0005-0000-0000-00001E000000}"/>
    <cellStyle name="Goed" xfId="28" xr:uid="{00000000-0005-0000-0000-00001F000000}"/>
    <cellStyle name="Good" xfId="40" xr:uid="{00000000-0005-0000-0000-000020000000}"/>
    <cellStyle name="Heading 1" xfId="41" xr:uid="{00000000-0005-0000-0000-000021000000}"/>
    <cellStyle name="Heading 2" xfId="42" xr:uid="{00000000-0005-0000-0000-000022000000}"/>
    <cellStyle name="Heading 3" xfId="43" xr:uid="{00000000-0005-0000-0000-000023000000}"/>
    <cellStyle name="Heading 4" xfId="44" xr:uid="{00000000-0005-0000-0000-000024000000}"/>
    <cellStyle name="Input" xfId="45" xr:uid="{00000000-0005-0000-0000-000025000000}"/>
    <cellStyle name="Komma" xfId="29" builtinId="3"/>
    <cellStyle name="Linked Cell" xfId="46" xr:uid="{00000000-0005-0000-0000-000027000000}"/>
    <cellStyle name="Neutraal" xfId="30" xr:uid="{00000000-0005-0000-0000-000028000000}"/>
    <cellStyle name="Neutral" xfId="47" xr:uid="{00000000-0005-0000-0000-000029000000}"/>
    <cellStyle name="Note" xfId="48" xr:uid="{00000000-0005-0000-0000-00002A000000}"/>
    <cellStyle name="Output" xfId="49" xr:uid="{00000000-0005-0000-0000-00002B000000}"/>
    <cellStyle name="Procent" xfId="31" builtinId="5"/>
    <cellStyle name="Procent 2" xfId="35" xr:uid="{00000000-0005-0000-0000-00002D000000}"/>
    <cellStyle name="Standaard" xfId="0" builtinId="0"/>
    <cellStyle name="Titel" xfId="32" xr:uid="{00000000-0005-0000-0000-00002F000000}"/>
    <cellStyle name="Title" xfId="50" xr:uid="{00000000-0005-0000-0000-000030000000}"/>
    <cellStyle name="Totaal" xfId="33" xr:uid="{00000000-0005-0000-0000-000031000000}"/>
    <cellStyle name="Total" xfId="51" xr:uid="{00000000-0005-0000-0000-000032000000}"/>
    <cellStyle name="Valuta" xfId="53" builtinId="4"/>
    <cellStyle name="Waarschuwingstekst" xfId="34" xr:uid="{00000000-0005-0000-0000-000033000000}"/>
    <cellStyle name="Warning Text" xfId="52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522733</xdr:colOff>
      <xdr:row>3</xdr:row>
      <xdr:rowOff>11205</xdr:rowOff>
    </xdr:from>
    <xdr:to>
      <xdr:col>7</xdr:col>
      <xdr:colOff>1004045</xdr:colOff>
      <xdr:row>8</xdr:row>
      <xdr:rowOff>94897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F42E9B3-1E4E-276B-D181-8F0742CF11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586" y="705970"/>
          <a:ext cx="3854283" cy="103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8B73-0643-42D1-BA2A-CEFD232E62BB}">
  <sheetPr>
    <pageSetUpPr fitToPage="1"/>
  </sheetPr>
  <dimension ref="A1:A46"/>
  <sheetViews>
    <sheetView topLeftCell="A18" workbookViewId="0">
      <selection activeCell="A32" sqref="A32"/>
    </sheetView>
  </sheetViews>
  <sheetFormatPr defaultRowHeight="12.75" x14ac:dyDescent="0.2"/>
  <cols>
    <col min="1" max="1" width="131.28515625" bestFit="1" customWidth="1"/>
  </cols>
  <sheetData>
    <row r="1" spans="1:1" ht="15.75" x14ac:dyDescent="0.25">
      <c r="A1" s="150" t="s">
        <v>120</v>
      </c>
    </row>
    <row r="3" spans="1:1" x14ac:dyDescent="0.2">
      <c r="A3" s="140" t="s">
        <v>76</v>
      </c>
    </row>
    <row r="4" spans="1:1" x14ac:dyDescent="0.2">
      <c r="A4" s="142" t="s">
        <v>81</v>
      </c>
    </row>
    <row r="5" spans="1:1" x14ac:dyDescent="0.2">
      <c r="A5" s="142" t="s">
        <v>118</v>
      </c>
    </row>
    <row r="6" spans="1:1" x14ac:dyDescent="0.2">
      <c r="A6" s="142" t="s">
        <v>82</v>
      </c>
    </row>
    <row r="7" spans="1:1" x14ac:dyDescent="0.2">
      <c r="A7" s="142" t="s">
        <v>119</v>
      </c>
    </row>
    <row r="9" spans="1:1" x14ac:dyDescent="0.2">
      <c r="A9" s="140" t="s">
        <v>96</v>
      </c>
    </row>
    <row r="10" spans="1:1" x14ac:dyDescent="0.2">
      <c r="A10" s="142" t="s">
        <v>84</v>
      </c>
    </row>
    <row r="11" spans="1:1" x14ac:dyDescent="0.2">
      <c r="A11" s="142" t="s">
        <v>85</v>
      </c>
    </row>
    <row r="12" spans="1:1" x14ac:dyDescent="0.2">
      <c r="A12" s="142" t="s">
        <v>83</v>
      </c>
    </row>
    <row r="13" spans="1:1" x14ac:dyDescent="0.2">
      <c r="A13" s="142" t="s">
        <v>107</v>
      </c>
    </row>
    <row r="14" spans="1:1" x14ac:dyDescent="0.2">
      <c r="A14" s="142" t="s">
        <v>106</v>
      </c>
    </row>
    <row r="15" spans="1:1" x14ac:dyDescent="0.2">
      <c r="A15" s="142" t="s">
        <v>86</v>
      </c>
    </row>
    <row r="16" spans="1:1" x14ac:dyDescent="0.2">
      <c r="A16" s="142" t="s">
        <v>87</v>
      </c>
    </row>
    <row r="17" spans="1:1" x14ac:dyDescent="0.2">
      <c r="A17" s="142" t="s">
        <v>88</v>
      </c>
    </row>
    <row r="18" spans="1:1" x14ac:dyDescent="0.2">
      <c r="A18" s="142"/>
    </row>
    <row r="19" spans="1:1" x14ac:dyDescent="0.2">
      <c r="A19" s="140" t="s">
        <v>91</v>
      </c>
    </row>
    <row r="20" spans="1:1" x14ac:dyDescent="0.2">
      <c r="A20" s="145" t="s">
        <v>112</v>
      </c>
    </row>
    <row r="21" spans="1:1" x14ac:dyDescent="0.2">
      <c r="A21" s="139" t="s">
        <v>113</v>
      </c>
    </row>
    <row r="22" spans="1:1" x14ac:dyDescent="0.2">
      <c r="A22" s="142" t="s">
        <v>114</v>
      </c>
    </row>
    <row r="23" spans="1:1" x14ac:dyDescent="0.2">
      <c r="A23" s="142" t="s">
        <v>115</v>
      </c>
    </row>
    <row r="24" spans="1:1" x14ac:dyDescent="0.2">
      <c r="A24" s="142" t="s">
        <v>130</v>
      </c>
    </row>
    <row r="25" spans="1:1" x14ac:dyDescent="0.2">
      <c r="A25" s="142" t="s">
        <v>94</v>
      </c>
    </row>
    <row r="26" spans="1:1" x14ac:dyDescent="0.2">
      <c r="A26" s="142" t="s">
        <v>95</v>
      </c>
    </row>
    <row r="27" spans="1:1" x14ac:dyDescent="0.2">
      <c r="A27" s="142" t="s">
        <v>116</v>
      </c>
    </row>
    <row r="28" spans="1:1" x14ac:dyDescent="0.2">
      <c r="A28" s="142" t="s">
        <v>97</v>
      </c>
    </row>
    <row r="30" spans="1:1" x14ac:dyDescent="0.2">
      <c r="A30" s="140" t="s">
        <v>47</v>
      </c>
    </row>
    <row r="31" spans="1:1" x14ac:dyDescent="0.2">
      <c r="A31" s="142" t="s">
        <v>122</v>
      </c>
    </row>
    <row r="32" spans="1:1" x14ac:dyDescent="0.2">
      <c r="A32" s="146" t="s">
        <v>99</v>
      </c>
    </row>
    <row r="33" spans="1:1" x14ac:dyDescent="0.2">
      <c r="A33" s="146" t="s">
        <v>98</v>
      </c>
    </row>
    <row r="34" spans="1:1" x14ac:dyDescent="0.2">
      <c r="A34" s="146" t="s">
        <v>102</v>
      </c>
    </row>
    <row r="35" spans="1:1" x14ac:dyDescent="0.2">
      <c r="A35" s="146" t="s">
        <v>103</v>
      </c>
    </row>
    <row r="36" spans="1:1" x14ac:dyDescent="0.2">
      <c r="A36" s="146" t="s">
        <v>104</v>
      </c>
    </row>
    <row r="37" spans="1:1" x14ac:dyDescent="0.2">
      <c r="A37" s="146" t="s">
        <v>100</v>
      </c>
    </row>
    <row r="38" spans="1:1" x14ac:dyDescent="0.2">
      <c r="A38" s="146" t="s">
        <v>101</v>
      </c>
    </row>
    <row r="39" spans="1:1" x14ac:dyDescent="0.2">
      <c r="A39" s="148" t="s">
        <v>111</v>
      </c>
    </row>
    <row r="40" spans="1:1" x14ac:dyDescent="0.2">
      <c r="A40" s="148" t="s">
        <v>108</v>
      </c>
    </row>
    <row r="41" spans="1:1" x14ac:dyDescent="0.2">
      <c r="A41" s="148" t="s">
        <v>109</v>
      </c>
    </row>
    <row r="42" spans="1:1" x14ac:dyDescent="0.2">
      <c r="A42" s="148" t="s">
        <v>110</v>
      </c>
    </row>
    <row r="43" spans="1:1" x14ac:dyDescent="0.2">
      <c r="A43" s="148"/>
    </row>
    <row r="44" spans="1:1" x14ac:dyDescent="0.2">
      <c r="A44" s="147" t="s">
        <v>105</v>
      </c>
    </row>
    <row r="45" spans="1:1" x14ac:dyDescent="0.2">
      <c r="A45" s="148" t="s">
        <v>129</v>
      </c>
    </row>
    <row r="46" spans="1:1" x14ac:dyDescent="0.2">
      <c r="A46" s="142" t="s">
        <v>128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7"/>
  <sheetViews>
    <sheetView tabSelected="1" view="pageBreakPreview" topLeftCell="A27" zoomScale="85" zoomScaleNormal="85" zoomScaleSheetLayoutView="85" workbookViewId="0">
      <selection activeCell="BW13" sqref="BW13"/>
    </sheetView>
  </sheetViews>
  <sheetFormatPr defaultColWidth="9.140625" defaultRowHeight="12.75" x14ac:dyDescent="0.2"/>
  <cols>
    <col min="1" max="1" width="4.28515625" style="3" customWidth="1"/>
    <col min="2" max="2" width="12.85546875" style="3" customWidth="1"/>
    <col min="3" max="3" width="15.5703125" style="3" customWidth="1"/>
    <col min="4" max="4" width="37.140625" style="3" customWidth="1"/>
    <col min="5" max="5" width="28.5703125" style="4" customWidth="1"/>
    <col min="6" max="6" width="26.85546875" style="3" customWidth="1"/>
    <col min="7" max="8" width="23.7109375" style="3" customWidth="1"/>
    <col min="9" max="9" width="3.85546875" style="5" customWidth="1"/>
    <col min="10" max="10" width="3.7109375" style="5" hidden="1" customWidth="1"/>
    <col min="11" max="11" width="7.5703125" style="3" hidden="1" customWidth="1"/>
    <col min="12" max="12" width="27.42578125" style="3" hidden="1" customWidth="1"/>
    <col min="13" max="13" width="20.85546875" style="3" hidden="1" customWidth="1"/>
    <col min="14" max="14" width="22.85546875" style="3" hidden="1" customWidth="1"/>
    <col min="15" max="15" width="21.5703125" style="3" hidden="1" customWidth="1"/>
    <col min="16" max="16" width="23.85546875" style="3" hidden="1" customWidth="1"/>
    <col min="17" max="17" width="3.7109375" style="3" hidden="1" customWidth="1"/>
    <col min="18" max="18" width="21.7109375" style="3" hidden="1" customWidth="1"/>
    <col min="19" max="19" width="3.7109375" style="3" hidden="1" customWidth="1"/>
    <col min="20" max="20" width="13.5703125" style="3" hidden="1" customWidth="1"/>
    <col min="21" max="21" width="22.5703125" style="3" hidden="1" customWidth="1"/>
    <col min="22" max="28" width="20.7109375" style="3" hidden="1" customWidth="1"/>
    <col min="29" max="73" width="0" style="3" hidden="1" customWidth="1"/>
    <col min="74" max="16384" width="9.140625" style="3"/>
  </cols>
  <sheetData>
    <row r="1" spans="1:13" ht="13.5" thickBot="1" x14ac:dyDescent="0.25"/>
    <row r="2" spans="1:13" s="6" customFormat="1" ht="29.25" customHeight="1" thickBot="1" x14ac:dyDescent="0.25">
      <c r="B2" s="168" t="s">
        <v>31</v>
      </c>
      <c r="C2" s="169"/>
      <c r="D2" s="170"/>
      <c r="E2" s="114" t="s">
        <v>52</v>
      </c>
      <c r="I2" s="7"/>
      <c r="J2" s="7"/>
    </row>
    <row r="3" spans="1:13" x14ac:dyDescent="0.2">
      <c r="B3" s="8"/>
      <c r="C3" s="8"/>
    </row>
    <row r="4" spans="1:13" ht="15" customHeight="1" x14ac:dyDescent="0.2">
      <c r="B4" s="153" t="s">
        <v>35</v>
      </c>
      <c r="C4" s="154"/>
      <c r="D4" s="10"/>
      <c r="E4" s="11" t="s">
        <v>14</v>
      </c>
    </row>
    <row r="5" spans="1:13" ht="15" customHeight="1" x14ac:dyDescent="0.2">
      <c r="A5" s="78"/>
      <c r="B5" s="164" t="s">
        <v>121</v>
      </c>
      <c r="C5" s="165"/>
      <c r="D5" s="152" t="s">
        <v>124</v>
      </c>
      <c r="E5" s="13" t="s">
        <v>53</v>
      </c>
    </row>
    <row r="6" spans="1:13" ht="15" customHeight="1" x14ac:dyDescent="0.2">
      <c r="B6" s="162" t="s">
        <v>32</v>
      </c>
      <c r="C6" s="157"/>
      <c r="D6" s="79"/>
      <c r="E6" s="13" t="s">
        <v>38</v>
      </c>
    </row>
    <row r="7" spans="1:13" ht="15" customHeight="1" x14ac:dyDescent="0.2">
      <c r="B7" s="162" t="s">
        <v>55</v>
      </c>
      <c r="C7" s="157"/>
      <c r="D7" s="79"/>
      <c r="E7" s="13" t="s">
        <v>56</v>
      </c>
    </row>
    <row r="8" spans="1:13" ht="15" customHeight="1" x14ac:dyDescent="0.2">
      <c r="B8" s="162" t="s">
        <v>42</v>
      </c>
      <c r="C8" s="157"/>
      <c r="D8" s="79"/>
      <c r="E8" s="13" t="s">
        <v>44</v>
      </c>
    </row>
    <row r="9" spans="1:13" ht="15" customHeight="1" x14ac:dyDescent="0.2">
      <c r="B9" s="162" t="s">
        <v>43</v>
      </c>
      <c r="C9" s="157"/>
      <c r="D9" s="79"/>
      <c r="E9" s="151" t="s">
        <v>127</v>
      </c>
    </row>
    <row r="10" spans="1:13" ht="15" customHeight="1" x14ac:dyDescent="0.2">
      <c r="B10" s="162" t="s">
        <v>34</v>
      </c>
      <c r="C10" s="157"/>
      <c r="D10" s="79"/>
      <c r="E10" s="13" t="s">
        <v>57</v>
      </c>
    </row>
    <row r="11" spans="1:13" ht="15" customHeight="1" x14ac:dyDescent="0.2">
      <c r="B11" s="162" t="s">
        <v>54</v>
      </c>
      <c r="C11" s="157"/>
      <c r="D11" s="79"/>
      <c r="E11" s="13" t="s">
        <v>36</v>
      </c>
    </row>
    <row r="12" spans="1:13" ht="15" customHeight="1" x14ac:dyDescent="0.2">
      <c r="B12" s="163" t="s">
        <v>33</v>
      </c>
      <c r="C12" s="159"/>
      <c r="D12" s="80"/>
      <c r="E12" s="14" t="s">
        <v>37</v>
      </c>
    </row>
    <row r="13" spans="1:13" ht="15" customHeight="1" x14ac:dyDescent="0.2">
      <c r="B13" s="15"/>
      <c r="C13" s="15"/>
      <c r="D13" s="16"/>
      <c r="E13" s="17"/>
      <c r="G13" s="18"/>
    </row>
    <row r="14" spans="1:13" s="16" customFormat="1" ht="15" customHeight="1" x14ac:dyDescent="0.2">
      <c r="B14" s="153" t="s">
        <v>2</v>
      </c>
      <c r="C14" s="154"/>
      <c r="D14" s="9" t="s">
        <v>29</v>
      </c>
      <c r="E14" s="11" t="s">
        <v>14</v>
      </c>
      <c r="F14" s="19"/>
      <c r="G14" s="19"/>
      <c r="H14" s="19"/>
      <c r="I14" s="20"/>
      <c r="J14" s="20"/>
      <c r="K14" s="19"/>
      <c r="L14" s="19"/>
      <c r="M14" s="19"/>
    </row>
    <row r="15" spans="1:13" s="16" customFormat="1" ht="15" customHeight="1" x14ac:dyDescent="0.2">
      <c r="B15" s="164" t="s">
        <v>58</v>
      </c>
      <c r="C15" s="165"/>
      <c r="D15" s="72">
        <v>2023</v>
      </c>
      <c r="E15" s="13" t="s">
        <v>57</v>
      </c>
      <c r="F15" s="19"/>
      <c r="G15" s="19"/>
      <c r="H15" s="12"/>
      <c r="I15" s="20"/>
      <c r="J15" s="20"/>
      <c r="K15" s="19"/>
      <c r="L15" s="19"/>
      <c r="M15" s="19"/>
    </row>
    <row r="16" spans="1:13" s="16" customFormat="1" ht="15" customHeight="1" x14ac:dyDescent="0.2">
      <c r="B16" s="162" t="s">
        <v>7</v>
      </c>
      <c r="C16" s="157"/>
      <c r="D16" s="21">
        <v>0.04</v>
      </c>
      <c r="E16" s="13" t="s">
        <v>15</v>
      </c>
      <c r="F16" s="19"/>
      <c r="G16" s="19"/>
      <c r="H16" s="19"/>
      <c r="I16" s="20"/>
      <c r="J16" s="20"/>
      <c r="K16" s="22"/>
      <c r="L16" s="23"/>
      <c r="M16" s="19"/>
    </row>
    <row r="17" spans="2:16" s="16" customFormat="1" ht="15" customHeight="1" x14ac:dyDescent="0.2">
      <c r="B17" s="162" t="s">
        <v>27</v>
      </c>
      <c r="C17" s="157"/>
      <c r="D17" s="79" t="s">
        <v>18</v>
      </c>
      <c r="E17" s="13" t="s">
        <v>57</v>
      </c>
      <c r="F17" s="19"/>
      <c r="G17" s="19"/>
      <c r="H17" s="19"/>
      <c r="I17" s="20"/>
      <c r="J17" s="20"/>
      <c r="K17" s="19"/>
      <c r="L17" s="19"/>
      <c r="M17" s="19"/>
    </row>
    <row r="18" spans="2:16" s="16" customFormat="1" ht="15" customHeight="1" x14ac:dyDescent="0.2">
      <c r="B18" s="156" t="s">
        <v>8</v>
      </c>
      <c r="C18" s="157"/>
      <c r="D18" s="72" t="s">
        <v>13</v>
      </c>
      <c r="E18" s="13" t="s">
        <v>57</v>
      </c>
      <c r="F18" s="19"/>
      <c r="G18" s="19"/>
      <c r="H18" s="19"/>
      <c r="I18" s="20"/>
      <c r="J18" s="20"/>
      <c r="K18" s="22"/>
      <c r="L18" s="26"/>
      <c r="M18" s="19"/>
    </row>
    <row r="19" spans="2:16" s="30" customFormat="1" ht="15" customHeight="1" x14ac:dyDescent="0.2">
      <c r="B19" s="24"/>
      <c r="C19" s="25"/>
      <c r="D19" s="27"/>
      <c r="E19" s="28"/>
      <c r="F19" s="19"/>
      <c r="G19" s="20"/>
      <c r="H19" s="20"/>
      <c r="I19" s="20"/>
      <c r="J19" s="20"/>
      <c r="K19" s="27"/>
      <c r="L19" s="29"/>
      <c r="M19" s="20"/>
    </row>
    <row r="20" spans="2:16" s="16" customFormat="1" ht="15" customHeight="1" x14ac:dyDescent="0.2">
      <c r="B20" s="156" t="s">
        <v>30</v>
      </c>
      <c r="C20" s="157"/>
      <c r="D20" s="144">
        <f>D56</f>
        <v>0</v>
      </c>
      <c r="E20" s="31"/>
      <c r="F20" s="19"/>
      <c r="G20" s="19"/>
      <c r="H20" s="19"/>
      <c r="I20" s="20"/>
      <c r="J20" s="20"/>
      <c r="K20" s="22"/>
      <c r="L20" s="26"/>
      <c r="M20" s="19"/>
    </row>
    <row r="21" spans="2:16" s="16" customFormat="1" ht="15" customHeight="1" x14ac:dyDescent="0.2">
      <c r="B21" s="158" t="s">
        <v>77</v>
      </c>
      <c r="C21" s="159"/>
      <c r="D21" s="141">
        <f>H70</f>
        <v>0</v>
      </c>
      <c r="E21" s="32"/>
      <c r="F21" s="73" t="str">
        <f>IF(D21=0,"",IF(D21&lt;Data_FG_berekening!B19,"NB: TSK &lt; € 1.000.000, dus artikel 61 niet van toepassing",""))</f>
        <v/>
      </c>
      <c r="H21" s="19"/>
      <c r="I21" s="20"/>
      <c r="J21" s="20"/>
      <c r="K21" s="22"/>
      <c r="L21" s="26"/>
      <c r="M21" s="19"/>
    </row>
    <row r="22" spans="2:16" s="16" customFormat="1" x14ac:dyDescent="0.2">
      <c r="B22" s="19"/>
      <c r="C22" s="19"/>
      <c r="D22" s="19"/>
      <c r="E22" s="33"/>
      <c r="F22" s="19"/>
      <c r="H22" s="19"/>
      <c r="I22" s="20"/>
      <c r="J22" s="20"/>
      <c r="K22" s="27"/>
      <c r="L22" s="26"/>
      <c r="M22" s="19"/>
    </row>
    <row r="23" spans="2:16" x14ac:dyDescent="0.2">
      <c r="D23" s="34"/>
      <c r="E23" s="35"/>
      <c r="F23" s="18"/>
      <c r="G23" s="18"/>
      <c r="H23" s="18"/>
      <c r="I23" s="36"/>
      <c r="J23" s="36"/>
      <c r="K23" s="18"/>
      <c r="L23" s="37"/>
      <c r="M23" s="37"/>
    </row>
    <row r="24" spans="2:16" x14ac:dyDescent="0.2">
      <c r="B24" s="166" t="s">
        <v>3</v>
      </c>
      <c r="C24" s="167"/>
      <c r="D24" s="34"/>
      <c r="E24" s="37"/>
      <c r="F24" s="37"/>
      <c r="G24" s="37"/>
      <c r="H24" s="37"/>
      <c r="I24" s="36"/>
      <c r="J24" s="36"/>
      <c r="K24" s="104" t="s">
        <v>28</v>
      </c>
      <c r="L24" s="105"/>
      <c r="M24" s="106">
        <f>D15</f>
        <v>2023</v>
      </c>
      <c r="N24" s="107"/>
      <c r="O24" s="107"/>
      <c r="P24" s="108"/>
    </row>
    <row r="25" spans="2:16" ht="31.5" customHeight="1" x14ac:dyDescent="0.2">
      <c r="B25" s="38" t="s">
        <v>51</v>
      </c>
      <c r="C25" s="38" t="s">
        <v>50</v>
      </c>
      <c r="D25" s="39" t="s">
        <v>78</v>
      </c>
      <c r="E25" s="41" t="s">
        <v>91</v>
      </c>
      <c r="F25" s="41" t="s">
        <v>47</v>
      </c>
      <c r="G25" s="41" t="s">
        <v>0</v>
      </c>
      <c r="H25" s="40" t="s">
        <v>5</v>
      </c>
      <c r="I25" s="36"/>
      <c r="J25" s="36"/>
      <c r="K25" s="41" t="s">
        <v>4</v>
      </c>
      <c r="L25" s="109" t="str">
        <f>D25</f>
        <v>Investeringen</v>
      </c>
      <c r="M25" s="109" t="str">
        <f>E25</f>
        <v>Exploitatiekosten</v>
      </c>
      <c r="N25" s="109" t="str">
        <f>F25</f>
        <v>Inkomsten</v>
      </c>
      <c r="O25" s="109" t="str">
        <f>G25</f>
        <v>Restwaarde</v>
      </c>
      <c r="P25" s="41" t="s">
        <v>5</v>
      </c>
    </row>
    <row r="26" spans="2:16" s="16" customFormat="1" x14ac:dyDescent="0.2">
      <c r="B26" s="42">
        <f>D15</f>
        <v>2023</v>
      </c>
      <c r="C26" s="43">
        <f>K26</f>
        <v>1</v>
      </c>
      <c r="D26" s="81">
        <v>0</v>
      </c>
      <c r="E26" s="82">
        <v>0</v>
      </c>
      <c r="F26" s="82">
        <v>0</v>
      </c>
      <c r="G26" s="82">
        <v>0</v>
      </c>
      <c r="H26" s="83">
        <f>+F26+G26-D26-E26</f>
        <v>0</v>
      </c>
      <c r="I26" s="30"/>
      <c r="J26" s="30"/>
      <c r="K26" s="110">
        <v>1</v>
      </c>
      <c r="L26" s="111">
        <f t="shared" ref="L26:L47" si="0">D26/((1+($D$16))^(K26))</f>
        <v>0</v>
      </c>
      <c r="M26" s="111">
        <f t="shared" ref="M26:M47" si="1">E26/((1+($D$16))^(K26))</f>
        <v>0</v>
      </c>
      <c r="N26" s="111">
        <f t="shared" ref="N26:N47" si="2">F26/((1+($D$16))^(K26))</f>
        <v>0</v>
      </c>
      <c r="O26" s="111">
        <f t="shared" ref="O26:O47" si="3">G26/((1+($D$16))^(K26))</f>
        <v>0</v>
      </c>
      <c r="P26" s="111">
        <f>+N26+O26-L26-M26</f>
        <v>0</v>
      </c>
    </row>
    <row r="27" spans="2:16" s="16" customFormat="1" x14ac:dyDescent="0.2">
      <c r="B27" s="44">
        <f>B26+1</f>
        <v>2024</v>
      </c>
      <c r="C27" s="43">
        <f>C26+1</f>
        <v>2</v>
      </c>
      <c r="D27" s="81">
        <v>0</v>
      </c>
      <c r="E27" s="82">
        <v>0</v>
      </c>
      <c r="F27" s="82">
        <v>0</v>
      </c>
      <c r="G27" s="82">
        <v>0</v>
      </c>
      <c r="H27" s="83">
        <f t="shared" ref="H27:H46" si="4">+F27+G27-D27-E27</f>
        <v>0</v>
      </c>
      <c r="I27" s="30"/>
      <c r="J27" s="30"/>
      <c r="K27" s="112">
        <f>K26+1</f>
        <v>2</v>
      </c>
      <c r="L27" s="111">
        <f t="shared" si="0"/>
        <v>0</v>
      </c>
      <c r="M27" s="111">
        <f t="shared" si="1"/>
        <v>0</v>
      </c>
      <c r="N27" s="111">
        <f t="shared" si="2"/>
        <v>0</v>
      </c>
      <c r="O27" s="111">
        <f t="shared" si="3"/>
        <v>0</v>
      </c>
      <c r="P27" s="111">
        <f t="shared" ref="P27:P55" si="5">+N27+O27-L27-M27</f>
        <v>0</v>
      </c>
    </row>
    <row r="28" spans="2:16" s="16" customFormat="1" x14ac:dyDescent="0.2">
      <c r="B28" s="44">
        <f t="shared" ref="B28:B55" si="6">+B27+1</f>
        <v>2025</v>
      </c>
      <c r="C28" s="43">
        <f t="shared" ref="C28:C55" si="7">C27+1</f>
        <v>3</v>
      </c>
      <c r="D28" s="81">
        <v>0</v>
      </c>
      <c r="E28" s="82">
        <v>0</v>
      </c>
      <c r="F28" s="82">
        <v>0</v>
      </c>
      <c r="G28" s="82">
        <v>0</v>
      </c>
      <c r="H28" s="83">
        <f t="shared" si="4"/>
        <v>0</v>
      </c>
      <c r="I28" s="30"/>
      <c r="J28" s="30"/>
      <c r="K28" s="112">
        <f t="shared" ref="K28:K55" si="8">K27+1</f>
        <v>3</v>
      </c>
      <c r="L28" s="111">
        <f t="shared" si="0"/>
        <v>0</v>
      </c>
      <c r="M28" s="111">
        <f t="shared" si="1"/>
        <v>0</v>
      </c>
      <c r="N28" s="111">
        <f t="shared" si="2"/>
        <v>0</v>
      </c>
      <c r="O28" s="111">
        <f t="shared" si="3"/>
        <v>0</v>
      </c>
      <c r="P28" s="111">
        <f t="shared" si="5"/>
        <v>0</v>
      </c>
    </row>
    <row r="29" spans="2:16" s="16" customFormat="1" x14ac:dyDescent="0.2">
      <c r="B29" s="44">
        <f t="shared" si="6"/>
        <v>2026</v>
      </c>
      <c r="C29" s="43">
        <f t="shared" si="7"/>
        <v>4</v>
      </c>
      <c r="D29" s="81">
        <v>0</v>
      </c>
      <c r="E29" s="82">
        <v>0</v>
      </c>
      <c r="F29" s="82">
        <v>0</v>
      </c>
      <c r="G29" s="82">
        <v>0</v>
      </c>
      <c r="H29" s="83">
        <f t="shared" si="4"/>
        <v>0</v>
      </c>
      <c r="I29" s="30"/>
      <c r="J29" s="30"/>
      <c r="K29" s="112">
        <f t="shared" si="8"/>
        <v>4</v>
      </c>
      <c r="L29" s="111">
        <f t="shared" si="0"/>
        <v>0</v>
      </c>
      <c r="M29" s="111">
        <f t="shared" si="1"/>
        <v>0</v>
      </c>
      <c r="N29" s="111">
        <f t="shared" si="2"/>
        <v>0</v>
      </c>
      <c r="O29" s="111">
        <f t="shared" si="3"/>
        <v>0</v>
      </c>
      <c r="P29" s="111">
        <f t="shared" si="5"/>
        <v>0</v>
      </c>
    </row>
    <row r="30" spans="2:16" s="16" customFormat="1" x14ac:dyDescent="0.2">
      <c r="B30" s="44">
        <f t="shared" si="6"/>
        <v>2027</v>
      </c>
      <c r="C30" s="43">
        <f t="shared" si="7"/>
        <v>5</v>
      </c>
      <c r="D30" s="81">
        <v>0</v>
      </c>
      <c r="E30" s="82">
        <v>0</v>
      </c>
      <c r="F30" s="82">
        <v>0</v>
      </c>
      <c r="G30" s="82">
        <v>0</v>
      </c>
      <c r="H30" s="83">
        <f t="shared" si="4"/>
        <v>0</v>
      </c>
      <c r="I30" s="30"/>
      <c r="J30" s="30"/>
      <c r="K30" s="112">
        <f t="shared" si="8"/>
        <v>5</v>
      </c>
      <c r="L30" s="111">
        <f t="shared" si="0"/>
        <v>0</v>
      </c>
      <c r="M30" s="111">
        <f t="shared" si="1"/>
        <v>0</v>
      </c>
      <c r="N30" s="111">
        <f t="shared" si="2"/>
        <v>0</v>
      </c>
      <c r="O30" s="111">
        <f t="shared" si="3"/>
        <v>0</v>
      </c>
      <c r="P30" s="111">
        <f t="shared" si="5"/>
        <v>0</v>
      </c>
    </row>
    <row r="31" spans="2:16" s="16" customFormat="1" x14ac:dyDescent="0.2">
      <c r="B31" s="44">
        <f t="shared" si="6"/>
        <v>2028</v>
      </c>
      <c r="C31" s="43">
        <f t="shared" si="7"/>
        <v>6</v>
      </c>
      <c r="D31" s="81">
        <v>0</v>
      </c>
      <c r="E31" s="82">
        <v>0</v>
      </c>
      <c r="F31" s="82">
        <v>0</v>
      </c>
      <c r="G31" s="82">
        <v>0</v>
      </c>
      <c r="H31" s="83">
        <f t="shared" si="4"/>
        <v>0</v>
      </c>
      <c r="I31" s="30"/>
      <c r="J31" s="30"/>
      <c r="K31" s="112">
        <f t="shared" si="8"/>
        <v>6</v>
      </c>
      <c r="L31" s="111">
        <f t="shared" si="0"/>
        <v>0</v>
      </c>
      <c r="M31" s="111">
        <f t="shared" si="1"/>
        <v>0</v>
      </c>
      <c r="N31" s="111">
        <f t="shared" si="2"/>
        <v>0</v>
      </c>
      <c r="O31" s="111">
        <f t="shared" si="3"/>
        <v>0</v>
      </c>
      <c r="P31" s="111">
        <f t="shared" si="5"/>
        <v>0</v>
      </c>
    </row>
    <row r="32" spans="2:16" s="16" customFormat="1" x14ac:dyDescent="0.2">
      <c r="B32" s="44">
        <f t="shared" si="6"/>
        <v>2029</v>
      </c>
      <c r="C32" s="43">
        <f t="shared" si="7"/>
        <v>7</v>
      </c>
      <c r="D32" s="81">
        <v>0</v>
      </c>
      <c r="E32" s="82">
        <v>0</v>
      </c>
      <c r="F32" s="82">
        <v>0</v>
      </c>
      <c r="G32" s="82">
        <v>0</v>
      </c>
      <c r="H32" s="83">
        <f t="shared" si="4"/>
        <v>0</v>
      </c>
      <c r="I32" s="30"/>
      <c r="J32" s="30"/>
      <c r="K32" s="112">
        <f t="shared" si="8"/>
        <v>7</v>
      </c>
      <c r="L32" s="111">
        <f t="shared" si="0"/>
        <v>0</v>
      </c>
      <c r="M32" s="111">
        <f t="shared" si="1"/>
        <v>0</v>
      </c>
      <c r="N32" s="111">
        <f t="shared" si="2"/>
        <v>0</v>
      </c>
      <c r="O32" s="111">
        <f t="shared" si="3"/>
        <v>0</v>
      </c>
      <c r="P32" s="111">
        <f t="shared" si="5"/>
        <v>0</v>
      </c>
    </row>
    <row r="33" spans="2:16" s="16" customFormat="1" x14ac:dyDescent="0.2">
      <c r="B33" s="44">
        <f t="shared" si="6"/>
        <v>2030</v>
      </c>
      <c r="C33" s="43">
        <f t="shared" si="7"/>
        <v>8</v>
      </c>
      <c r="D33" s="81">
        <v>0</v>
      </c>
      <c r="E33" s="82">
        <v>0</v>
      </c>
      <c r="F33" s="82">
        <v>0</v>
      </c>
      <c r="G33" s="82">
        <v>0</v>
      </c>
      <c r="H33" s="83">
        <f t="shared" si="4"/>
        <v>0</v>
      </c>
      <c r="I33" s="30"/>
      <c r="J33" s="30"/>
      <c r="K33" s="112">
        <f t="shared" si="8"/>
        <v>8</v>
      </c>
      <c r="L33" s="111">
        <f t="shared" si="0"/>
        <v>0</v>
      </c>
      <c r="M33" s="111">
        <f t="shared" si="1"/>
        <v>0</v>
      </c>
      <c r="N33" s="111">
        <f t="shared" si="2"/>
        <v>0</v>
      </c>
      <c r="O33" s="111">
        <f t="shared" si="3"/>
        <v>0</v>
      </c>
      <c r="P33" s="111">
        <f t="shared" si="5"/>
        <v>0</v>
      </c>
    </row>
    <row r="34" spans="2:16" s="16" customFormat="1" x14ac:dyDescent="0.2">
      <c r="B34" s="44">
        <f t="shared" si="6"/>
        <v>2031</v>
      </c>
      <c r="C34" s="43">
        <f t="shared" si="7"/>
        <v>9</v>
      </c>
      <c r="D34" s="81">
        <v>0</v>
      </c>
      <c r="E34" s="82">
        <v>0</v>
      </c>
      <c r="F34" s="82">
        <v>0</v>
      </c>
      <c r="G34" s="82">
        <v>0</v>
      </c>
      <c r="H34" s="83">
        <f t="shared" si="4"/>
        <v>0</v>
      </c>
      <c r="I34" s="30"/>
      <c r="J34" s="30"/>
      <c r="K34" s="112">
        <f t="shared" si="8"/>
        <v>9</v>
      </c>
      <c r="L34" s="111">
        <f t="shared" si="0"/>
        <v>0</v>
      </c>
      <c r="M34" s="111">
        <f t="shared" si="1"/>
        <v>0</v>
      </c>
      <c r="N34" s="111">
        <f t="shared" si="2"/>
        <v>0</v>
      </c>
      <c r="O34" s="111">
        <f t="shared" si="3"/>
        <v>0</v>
      </c>
      <c r="P34" s="111">
        <f t="shared" si="5"/>
        <v>0</v>
      </c>
    </row>
    <row r="35" spans="2:16" s="16" customFormat="1" x14ac:dyDescent="0.2">
      <c r="B35" s="44">
        <f t="shared" si="6"/>
        <v>2032</v>
      </c>
      <c r="C35" s="43">
        <f t="shared" si="7"/>
        <v>10</v>
      </c>
      <c r="D35" s="81">
        <v>0</v>
      </c>
      <c r="E35" s="82">
        <v>0</v>
      </c>
      <c r="F35" s="82">
        <v>0</v>
      </c>
      <c r="G35" s="82">
        <v>0</v>
      </c>
      <c r="H35" s="83">
        <f t="shared" si="4"/>
        <v>0</v>
      </c>
      <c r="I35" s="30"/>
      <c r="J35" s="30"/>
      <c r="K35" s="112">
        <f t="shared" si="8"/>
        <v>10</v>
      </c>
      <c r="L35" s="111">
        <f t="shared" si="0"/>
        <v>0</v>
      </c>
      <c r="M35" s="111">
        <f t="shared" si="1"/>
        <v>0</v>
      </c>
      <c r="N35" s="111">
        <f t="shared" si="2"/>
        <v>0</v>
      </c>
      <c r="O35" s="111">
        <f t="shared" si="3"/>
        <v>0</v>
      </c>
      <c r="P35" s="111">
        <f t="shared" si="5"/>
        <v>0</v>
      </c>
    </row>
    <row r="36" spans="2:16" s="16" customFormat="1" x14ac:dyDescent="0.2">
      <c r="B36" s="44">
        <f t="shared" si="6"/>
        <v>2033</v>
      </c>
      <c r="C36" s="43">
        <f t="shared" si="7"/>
        <v>11</v>
      </c>
      <c r="D36" s="84">
        <v>0</v>
      </c>
      <c r="E36" s="82">
        <v>0</v>
      </c>
      <c r="F36" s="82">
        <v>0</v>
      </c>
      <c r="G36" s="82">
        <v>0</v>
      </c>
      <c r="H36" s="83">
        <f t="shared" si="4"/>
        <v>0</v>
      </c>
      <c r="I36" s="30"/>
      <c r="J36" s="30"/>
      <c r="K36" s="112">
        <f t="shared" si="8"/>
        <v>11</v>
      </c>
      <c r="L36" s="111">
        <f t="shared" si="0"/>
        <v>0</v>
      </c>
      <c r="M36" s="111">
        <f t="shared" si="1"/>
        <v>0</v>
      </c>
      <c r="N36" s="111">
        <f t="shared" si="2"/>
        <v>0</v>
      </c>
      <c r="O36" s="111">
        <f t="shared" si="3"/>
        <v>0</v>
      </c>
      <c r="P36" s="111">
        <f t="shared" si="5"/>
        <v>0</v>
      </c>
    </row>
    <row r="37" spans="2:16" s="16" customFormat="1" x14ac:dyDescent="0.2">
      <c r="B37" s="44">
        <f t="shared" si="6"/>
        <v>2034</v>
      </c>
      <c r="C37" s="43">
        <f t="shared" si="7"/>
        <v>12</v>
      </c>
      <c r="D37" s="84">
        <v>0</v>
      </c>
      <c r="E37" s="82">
        <v>0</v>
      </c>
      <c r="F37" s="82">
        <v>0</v>
      </c>
      <c r="G37" s="82">
        <v>0</v>
      </c>
      <c r="H37" s="83">
        <f t="shared" si="4"/>
        <v>0</v>
      </c>
      <c r="I37" s="30"/>
      <c r="J37" s="30"/>
      <c r="K37" s="112">
        <f t="shared" si="8"/>
        <v>12</v>
      </c>
      <c r="L37" s="111">
        <f t="shared" si="0"/>
        <v>0</v>
      </c>
      <c r="M37" s="111">
        <f t="shared" si="1"/>
        <v>0</v>
      </c>
      <c r="N37" s="111">
        <f t="shared" si="2"/>
        <v>0</v>
      </c>
      <c r="O37" s="111">
        <f t="shared" si="3"/>
        <v>0</v>
      </c>
      <c r="P37" s="111">
        <f t="shared" si="5"/>
        <v>0</v>
      </c>
    </row>
    <row r="38" spans="2:16" s="16" customFormat="1" x14ac:dyDescent="0.2">
      <c r="B38" s="44">
        <f t="shared" si="6"/>
        <v>2035</v>
      </c>
      <c r="C38" s="43">
        <f t="shared" si="7"/>
        <v>13</v>
      </c>
      <c r="D38" s="84">
        <v>0</v>
      </c>
      <c r="E38" s="82">
        <v>0</v>
      </c>
      <c r="F38" s="82">
        <v>0</v>
      </c>
      <c r="G38" s="82">
        <v>0</v>
      </c>
      <c r="H38" s="83">
        <f t="shared" si="4"/>
        <v>0</v>
      </c>
      <c r="I38" s="30"/>
      <c r="J38" s="30"/>
      <c r="K38" s="112">
        <f t="shared" si="8"/>
        <v>13</v>
      </c>
      <c r="L38" s="111">
        <f t="shared" si="0"/>
        <v>0</v>
      </c>
      <c r="M38" s="111">
        <f t="shared" si="1"/>
        <v>0</v>
      </c>
      <c r="N38" s="111">
        <f t="shared" si="2"/>
        <v>0</v>
      </c>
      <c r="O38" s="111">
        <f t="shared" si="3"/>
        <v>0</v>
      </c>
      <c r="P38" s="111">
        <f t="shared" si="5"/>
        <v>0</v>
      </c>
    </row>
    <row r="39" spans="2:16" s="16" customFormat="1" x14ac:dyDescent="0.2">
      <c r="B39" s="44">
        <f t="shared" si="6"/>
        <v>2036</v>
      </c>
      <c r="C39" s="43">
        <f t="shared" si="7"/>
        <v>14</v>
      </c>
      <c r="D39" s="84">
        <v>0</v>
      </c>
      <c r="E39" s="82">
        <v>0</v>
      </c>
      <c r="F39" s="82">
        <v>0</v>
      </c>
      <c r="G39" s="82">
        <v>0</v>
      </c>
      <c r="H39" s="83">
        <f t="shared" si="4"/>
        <v>0</v>
      </c>
      <c r="I39" s="30"/>
      <c r="J39" s="30"/>
      <c r="K39" s="112">
        <f t="shared" si="8"/>
        <v>14</v>
      </c>
      <c r="L39" s="111">
        <f t="shared" si="0"/>
        <v>0</v>
      </c>
      <c r="M39" s="111">
        <f t="shared" si="1"/>
        <v>0</v>
      </c>
      <c r="N39" s="111">
        <f t="shared" si="2"/>
        <v>0</v>
      </c>
      <c r="O39" s="111">
        <f t="shared" si="3"/>
        <v>0</v>
      </c>
      <c r="P39" s="111">
        <f t="shared" si="5"/>
        <v>0</v>
      </c>
    </row>
    <row r="40" spans="2:16" s="16" customFormat="1" x14ac:dyDescent="0.2">
      <c r="B40" s="44">
        <f t="shared" si="6"/>
        <v>2037</v>
      </c>
      <c r="C40" s="43">
        <f t="shared" si="7"/>
        <v>15</v>
      </c>
      <c r="D40" s="84">
        <v>0</v>
      </c>
      <c r="E40" s="82">
        <v>0</v>
      </c>
      <c r="F40" s="82">
        <v>0</v>
      </c>
      <c r="G40" s="82">
        <v>0</v>
      </c>
      <c r="H40" s="83">
        <f t="shared" si="4"/>
        <v>0</v>
      </c>
      <c r="I40" s="30"/>
      <c r="J40" s="30"/>
      <c r="K40" s="112">
        <f t="shared" si="8"/>
        <v>15</v>
      </c>
      <c r="L40" s="111">
        <f t="shared" si="0"/>
        <v>0</v>
      </c>
      <c r="M40" s="111">
        <f t="shared" si="1"/>
        <v>0</v>
      </c>
      <c r="N40" s="111">
        <f t="shared" si="2"/>
        <v>0</v>
      </c>
      <c r="O40" s="111">
        <f t="shared" si="3"/>
        <v>0</v>
      </c>
      <c r="P40" s="111">
        <f t="shared" si="5"/>
        <v>0</v>
      </c>
    </row>
    <row r="41" spans="2:16" s="16" customFormat="1" x14ac:dyDescent="0.2">
      <c r="B41" s="44">
        <f t="shared" si="6"/>
        <v>2038</v>
      </c>
      <c r="C41" s="43">
        <f t="shared" si="7"/>
        <v>16</v>
      </c>
      <c r="D41" s="84">
        <v>0</v>
      </c>
      <c r="E41" s="82">
        <v>0</v>
      </c>
      <c r="F41" s="82">
        <v>0</v>
      </c>
      <c r="G41" s="82">
        <v>0</v>
      </c>
      <c r="H41" s="83">
        <f t="shared" si="4"/>
        <v>0</v>
      </c>
      <c r="I41" s="30"/>
      <c r="J41" s="30"/>
      <c r="K41" s="112">
        <f t="shared" si="8"/>
        <v>16</v>
      </c>
      <c r="L41" s="111">
        <f t="shared" si="0"/>
        <v>0</v>
      </c>
      <c r="M41" s="111">
        <f t="shared" si="1"/>
        <v>0</v>
      </c>
      <c r="N41" s="111">
        <f t="shared" si="2"/>
        <v>0</v>
      </c>
      <c r="O41" s="111">
        <f t="shared" si="3"/>
        <v>0</v>
      </c>
      <c r="P41" s="111">
        <f t="shared" si="5"/>
        <v>0</v>
      </c>
    </row>
    <row r="42" spans="2:16" s="16" customFormat="1" x14ac:dyDescent="0.2">
      <c r="B42" s="44">
        <f t="shared" si="6"/>
        <v>2039</v>
      </c>
      <c r="C42" s="43">
        <f t="shared" si="7"/>
        <v>17</v>
      </c>
      <c r="D42" s="84">
        <v>0</v>
      </c>
      <c r="E42" s="82">
        <v>0</v>
      </c>
      <c r="F42" s="82">
        <v>0</v>
      </c>
      <c r="G42" s="82">
        <v>0</v>
      </c>
      <c r="H42" s="83">
        <f t="shared" si="4"/>
        <v>0</v>
      </c>
      <c r="I42" s="30"/>
      <c r="J42" s="30"/>
      <c r="K42" s="112">
        <f t="shared" si="8"/>
        <v>17</v>
      </c>
      <c r="L42" s="111">
        <f t="shared" si="0"/>
        <v>0</v>
      </c>
      <c r="M42" s="111">
        <f t="shared" si="1"/>
        <v>0</v>
      </c>
      <c r="N42" s="111">
        <f t="shared" si="2"/>
        <v>0</v>
      </c>
      <c r="O42" s="111">
        <f t="shared" si="3"/>
        <v>0</v>
      </c>
      <c r="P42" s="111">
        <f t="shared" si="5"/>
        <v>0</v>
      </c>
    </row>
    <row r="43" spans="2:16" s="16" customFormat="1" x14ac:dyDescent="0.2">
      <c r="B43" s="44">
        <f t="shared" si="6"/>
        <v>2040</v>
      </c>
      <c r="C43" s="43">
        <f t="shared" si="7"/>
        <v>18</v>
      </c>
      <c r="D43" s="84">
        <v>0</v>
      </c>
      <c r="E43" s="82">
        <v>0</v>
      </c>
      <c r="F43" s="82">
        <v>0</v>
      </c>
      <c r="G43" s="82">
        <v>0</v>
      </c>
      <c r="H43" s="83">
        <f t="shared" si="4"/>
        <v>0</v>
      </c>
      <c r="I43" s="30"/>
      <c r="J43" s="30"/>
      <c r="K43" s="112">
        <f t="shared" si="8"/>
        <v>18</v>
      </c>
      <c r="L43" s="111">
        <f t="shared" si="0"/>
        <v>0</v>
      </c>
      <c r="M43" s="111">
        <f t="shared" si="1"/>
        <v>0</v>
      </c>
      <c r="N43" s="111">
        <f t="shared" si="2"/>
        <v>0</v>
      </c>
      <c r="O43" s="111">
        <f t="shared" si="3"/>
        <v>0</v>
      </c>
      <c r="P43" s="111">
        <f t="shared" si="5"/>
        <v>0</v>
      </c>
    </row>
    <row r="44" spans="2:16" s="16" customFormat="1" x14ac:dyDescent="0.2">
      <c r="B44" s="44">
        <f t="shared" si="6"/>
        <v>2041</v>
      </c>
      <c r="C44" s="43">
        <f t="shared" si="7"/>
        <v>19</v>
      </c>
      <c r="D44" s="84">
        <v>0</v>
      </c>
      <c r="E44" s="82">
        <v>0</v>
      </c>
      <c r="F44" s="82">
        <v>0</v>
      </c>
      <c r="G44" s="82">
        <v>0</v>
      </c>
      <c r="H44" s="83">
        <f t="shared" si="4"/>
        <v>0</v>
      </c>
      <c r="I44" s="30"/>
      <c r="J44" s="30"/>
      <c r="K44" s="112">
        <f t="shared" si="8"/>
        <v>19</v>
      </c>
      <c r="L44" s="111">
        <f t="shared" si="0"/>
        <v>0</v>
      </c>
      <c r="M44" s="111">
        <f t="shared" si="1"/>
        <v>0</v>
      </c>
      <c r="N44" s="111">
        <f t="shared" si="2"/>
        <v>0</v>
      </c>
      <c r="O44" s="111">
        <f t="shared" si="3"/>
        <v>0</v>
      </c>
      <c r="P44" s="111">
        <f t="shared" si="5"/>
        <v>0</v>
      </c>
    </row>
    <row r="45" spans="2:16" s="16" customFormat="1" x14ac:dyDescent="0.2">
      <c r="B45" s="44">
        <f t="shared" si="6"/>
        <v>2042</v>
      </c>
      <c r="C45" s="43">
        <f t="shared" si="7"/>
        <v>20</v>
      </c>
      <c r="D45" s="84">
        <v>0</v>
      </c>
      <c r="E45" s="82">
        <v>0</v>
      </c>
      <c r="F45" s="82">
        <v>0</v>
      </c>
      <c r="G45" s="82">
        <v>0</v>
      </c>
      <c r="H45" s="83">
        <f t="shared" si="4"/>
        <v>0</v>
      </c>
      <c r="I45" s="30"/>
      <c r="J45" s="30"/>
      <c r="K45" s="112">
        <f t="shared" si="8"/>
        <v>20</v>
      </c>
      <c r="L45" s="111">
        <f t="shared" si="0"/>
        <v>0</v>
      </c>
      <c r="M45" s="111">
        <f t="shared" si="1"/>
        <v>0</v>
      </c>
      <c r="N45" s="111">
        <f t="shared" si="2"/>
        <v>0</v>
      </c>
      <c r="O45" s="111">
        <f t="shared" si="3"/>
        <v>0</v>
      </c>
      <c r="P45" s="111">
        <f t="shared" si="5"/>
        <v>0</v>
      </c>
    </row>
    <row r="46" spans="2:16" s="16" customFormat="1" x14ac:dyDescent="0.2">
      <c r="B46" s="44">
        <f t="shared" si="6"/>
        <v>2043</v>
      </c>
      <c r="C46" s="43">
        <f t="shared" si="7"/>
        <v>21</v>
      </c>
      <c r="D46" s="84">
        <v>0</v>
      </c>
      <c r="E46" s="82">
        <v>0</v>
      </c>
      <c r="F46" s="82">
        <v>0</v>
      </c>
      <c r="G46" s="82">
        <v>0</v>
      </c>
      <c r="H46" s="83">
        <f t="shared" si="4"/>
        <v>0</v>
      </c>
      <c r="I46" s="30"/>
      <c r="J46" s="30"/>
      <c r="K46" s="112">
        <f t="shared" si="8"/>
        <v>21</v>
      </c>
      <c r="L46" s="111">
        <f t="shared" si="0"/>
        <v>0</v>
      </c>
      <c r="M46" s="111">
        <f t="shared" si="1"/>
        <v>0</v>
      </c>
      <c r="N46" s="111">
        <f t="shared" si="2"/>
        <v>0</v>
      </c>
      <c r="O46" s="111">
        <f t="shared" si="3"/>
        <v>0</v>
      </c>
      <c r="P46" s="111">
        <f t="shared" si="5"/>
        <v>0</v>
      </c>
    </row>
    <row r="47" spans="2:16" s="16" customFormat="1" x14ac:dyDescent="0.2">
      <c r="B47" s="44">
        <f t="shared" si="6"/>
        <v>2044</v>
      </c>
      <c r="C47" s="43">
        <f t="shared" si="7"/>
        <v>22</v>
      </c>
      <c r="D47" s="84">
        <v>0</v>
      </c>
      <c r="E47" s="82">
        <v>0</v>
      </c>
      <c r="F47" s="82">
        <v>0</v>
      </c>
      <c r="G47" s="82">
        <v>0</v>
      </c>
      <c r="H47" s="83">
        <f t="shared" ref="H47:H55" si="9">+F47+G47-D47-E47</f>
        <v>0</v>
      </c>
      <c r="I47" s="30"/>
      <c r="J47" s="30"/>
      <c r="K47" s="112">
        <f t="shared" si="8"/>
        <v>22</v>
      </c>
      <c r="L47" s="111">
        <f t="shared" si="0"/>
        <v>0</v>
      </c>
      <c r="M47" s="111">
        <f t="shared" si="1"/>
        <v>0</v>
      </c>
      <c r="N47" s="111">
        <f t="shared" si="2"/>
        <v>0</v>
      </c>
      <c r="O47" s="111">
        <f t="shared" si="3"/>
        <v>0</v>
      </c>
      <c r="P47" s="111">
        <f t="shared" si="5"/>
        <v>0</v>
      </c>
    </row>
    <row r="48" spans="2:16" s="16" customFormat="1" x14ac:dyDescent="0.2">
      <c r="B48" s="44">
        <f t="shared" si="6"/>
        <v>2045</v>
      </c>
      <c r="C48" s="43">
        <f t="shared" si="7"/>
        <v>23</v>
      </c>
      <c r="D48" s="84">
        <v>0</v>
      </c>
      <c r="E48" s="82">
        <v>0</v>
      </c>
      <c r="F48" s="82">
        <v>0</v>
      </c>
      <c r="G48" s="82">
        <v>0</v>
      </c>
      <c r="H48" s="83">
        <f t="shared" si="9"/>
        <v>0</v>
      </c>
      <c r="I48" s="30"/>
      <c r="J48" s="30"/>
      <c r="K48" s="112">
        <f t="shared" si="8"/>
        <v>23</v>
      </c>
      <c r="L48" s="111">
        <f t="shared" ref="L48:L55" si="10">D48/((1+($D$16))^(K48))</f>
        <v>0</v>
      </c>
      <c r="M48" s="111">
        <f t="shared" ref="M48:M55" si="11">E48/((1+($D$16))^(K48))</f>
        <v>0</v>
      </c>
      <c r="N48" s="111">
        <f t="shared" ref="N48:N55" si="12">F48/((1+($D$16))^(K48))</f>
        <v>0</v>
      </c>
      <c r="O48" s="111">
        <f t="shared" ref="O48:O55" si="13">G48/((1+($D$16))^(K48))</f>
        <v>0</v>
      </c>
      <c r="P48" s="111">
        <f t="shared" si="5"/>
        <v>0</v>
      </c>
    </row>
    <row r="49" spans="2:16" s="16" customFormat="1" x14ac:dyDescent="0.2">
      <c r="B49" s="44">
        <f t="shared" si="6"/>
        <v>2046</v>
      </c>
      <c r="C49" s="43">
        <f t="shared" si="7"/>
        <v>24</v>
      </c>
      <c r="D49" s="84">
        <v>0</v>
      </c>
      <c r="E49" s="82">
        <v>0</v>
      </c>
      <c r="F49" s="82">
        <v>0</v>
      </c>
      <c r="G49" s="82">
        <v>0</v>
      </c>
      <c r="H49" s="83">
        <f t="shared" si="9"/>
        <v>0</v>
      </c>
      <c r="I49" s="30"/>
      <c r="J49" s="30"/>
      <c r="K49" s="112">
        <f t="shared" si="8"/>
        <v>24</v>
      </c>
      <c r="L49" s="111">
        <f t="shared" si="10"/>
        <v>0</v>
      </c>
      <c r="M49" s="111">
        <f t="shared" si="11"/>
        <v>0</v>
      </c>
      <c r="N49" s="111">
        <f t="shared" si="12"/>
        <v>0</v>
      </c>
      <c r="O49" s="111">
        <f t="shared" si="13"/>
        <v>0</v>
      </c>
      <c r="P49" s="111">
        <f t="shared" si="5"/>
        <v>0</v>
      </c>
    </row>
    <row r="50" spans="2:16" s="16" customFormat="1" x14ac:dyDescent="0.2">
      <c r="B50" s="44">
        <f t="shared" si="6"/>
        <v>2047</v>
      </c>
      <c r="C50" s="43">
        <f t="shared" si="7"/>
        <v>25</v>
      </c>
      <c r="D50" s="84">
        <v>0</v>
      </c>
      <c r="E50" s="82">
        <v>0</v>
      </c>
      <c r="F50" s="82">
        <v>0</v>
      </c>
      <c r="G50" s="82">
        <v>0</v>
      </c>
      <c r="H50" s="83">
        <f t="shared" si="9"/>
        <v>0</v>
      </c>
      <c r="I50" s="30"/>
      <c r="J50" s="30"/>
      <c r="K50" s="112">
        <f t="shared" si="8"/>
        <v>25</v>
      </c>
      <c r="L50" s="111">
        <f t="shared" si="10"/>
        <v>0</v>
      </c>
      <c r="M50" s="111">
        <f t="shared" si="11"/>
        <v>0</v>
      </c>
      <c r="N50" s="111">
        <f t="shared" si="12"/>
        <v>0</v>
      </c>
      <c r="O50" s="111">
        <f t="shared" si="13"/>
        <v>0</v>
      </c>
      <c r="P50" s="111">
        <f t="shared" si="5"/>
        <v>0</v>
      </c>
    </row>
    <row r="51" spans="2:16" s="16" customFormat="1" x14ac:dyDescent="0.2">
      <c r="B51" s="44">
        <f t="shared" si="6"/>
        <v>2048</v>
      </c>
      <c r="C51" s="43">
        <f t="shared" si="7"/>
        <v>26</v>
      </c>
      <c r="D51" s="84">
        <v>0</v>
      </c>
      <c r="E51" s="82">
        <v>0</v>
      </c>
      <c r="F51" s="82">
        <v>0</v>
      </c>
      <c r="G51" s="82">
        <v>0</v>
      </c>
      <c r="H51" s="83">
        <f t="shared" si="9"/>
        <v>0</v>
      </c>
      <c r="I51" s="30"/>
      <c r="J51" s="30"/>
      <c r="K51" s="112">
        <f t="shared" si="8"/>
        <v>26</v>
      </c>
      <c r="L51" s="111">
        <f t="shared" si="10"/>
        <v>0</v>
      </c>
      <c r="M51" s="111">
        <f t="shared" si="11"/>
        <v>0</v>
      </c>
      <c r="N51" s="111">
        <f t="shared" si="12"/>
        <v>0</v>
      </c>
      <c r="O51" s="111">
        <f t="shared" si="13"/>
        <v>0</v>
      </c>
      <c r="P51" s="111">
        <f t="shared" si="5"/>
        <v>0</v>
      </c>
    </row>
    <row r="52" spans="2:16" s="16" customFormat="1" x14ac:dyDescent="0.2">
      <c r="B52" s="44">
        <f t="shared" si="6"/>
        <v>2049</v>
      </c>
      <c r="C52" s="43">
        <f t="shared" si="7"/>
        <v>27</v>
      </c>
      <c r="D52" s="84">
        <v>0</v>
      </c>
      <c r="E52" s="82">
        <v>0</v>
      </c>
      <c r="F52" s="82">
        <v>0</v>
      </c>
      <c r="G52" s="82">
        <v>0</v>
      </c>
      <c r="H52" s="83">
        <f t="shared" si="9"/>
        <v>0</v>
      </c>
      <c r="I52" s="30"/>
      <c r="J52" s="30"/>
      <c r="K52" s="112">
        <f t="shared" si="8"/>
        <v>27</v>
      </c>
      <c r="L52" s="111">
        <f t="shared" si="10"/>
        <v>0</v>
      </c>
      <c r="M52" s="111">
        <f t="shared" si="11"/>
        <v>0</v>
      </c>
      <c r="N52" s="111">
        <f t="shared" si="12"/>
        <v>0</v>
      </c>
      <c r="O52" s="111">
        <f t="shared" si="13"/>
        <v>0</v>
      </c>
      <c r="P52" s="111">
        <f t="shared" si="5"/>
        <v>0</v>
      </c>
    </row>
    <row r="53" spans="2:16" s="16" customFormat="1" x14ac:dyDescent="0.2">
      <c r="B53" s="44">
        <f t="shared" si="6"/>
        <v>2050</v>
      </c>
      <c r="C53" s="43">
        <f t="shared" si="7"/>
        <v>28</v>
      </c>
      <c r="D53" s="84">
        <v>0</v>
      </c>
      <c r="E53" s="82">
        <v>0</v>
      </c>
      <c r="F53" s="82">
        <v>0</v>
      </c>
      <c r="G53" s="82">
        <v>0</v>
      </c>
      <c r="H53" s="83">
        <f t="shared" si="9"/>
        <v>0</v>
      </c>
      <c r="I53" s="30"/>
      <c r="J53" s="30"/>
      <c r="K53" s="112">
        <f t="shared" si="8"/>
        <v>28</v>
      </c>
      <c r="L53" s="111">
        <f t="shared" si="10"/>
        <v>0</v>
      </c>
      <c r="M53" s="111">
        <f t="shared" si="11"/>
        <v>0</v>
      </c>
      <c r="N53" s="111">
        <f t="shared" si="12"/>
        <v>0</v>
      </c>
      <c r="O53" s="111">
        <f t="shared" si="13"/>
        <v>0</v>
      </c>
      <c r="P53" s="111">
        <f t="shared" si="5"/>
        <v>0</v>
      </c>
    </row>
    <row r="54" spans="2:16" s="16" customFormat="1" x14ac:dyDescent="0.2">
      <c r="B54" s="44">
        <f t="shared" si="6"/>
        <v>2051</v>
      </c>
      <c r="C54" s="43">
        <f t="shared" si="7"/>
        <v>29</v>
      </c>
      <c r="D54" s="84">
        <v>0</v>
      </c>
      <c r="E54" s="82">
        <v>0</v>
      </c>
      <c r="F54" s="82">
        <v>0</v>
      </c>
      <c r="G54" s="82">
        <v>0</v>
      </c>
      <c r="H54" s="83">
        <f t="shared" si="9"/>
        <v>0</v>
      </c>
      <c r="I54" s="30"/>
      <c r="J54" s="30"/>
      <c r="K54" s="112">
        <f t="shared" si="8"/>
        <v>29</v>
      </c>
      <c r="L54" s="111">
        <f t="shared" si="10"/>
        <v>0</v>
      </c>
      <c r="M54" s="111">
        <f t="shared" si="11"/>
        <v>0</v>
      </c>
      <c r="N54" s="111">
        <f t="shared" si="12"/>
        <v>0</v>
      </c>
      <c r="O54" s="111">
        <f t="shared" si="13"/>
        <v>0</v>
      </c>
      <c r="P54" s="111">
        <f t="shared" si="5"/>
        <v>0</v>
      </c>
    </row>
    <row r="55" spans="2:16" s="16" customFormat="1" x14ac:dyDescent="0.2">
      <c r="B55" s="44">
        <f t="shared" si="6"/>
        <v>2052</v>
      </c>
      <c r="C55" s="43">
        <f t="shared" si="7"/>
        <v>30</v>
      </c>
      <c r="D55" s="84">
        <v>0</v>
      </c>
      <c r="E55" s="82">
        <v>0</v>
      </c>
      <c r="F55" s="82">
        <v>0</v>
      </c>
      <c r="G55" s="82">
        <v>0</v>
      </c>
      <c r="H55" s="83">
        <f t="shared" si="9"/>
        <v>0</v>
      </c>
      <c r="I55" s="30"/>
      <c r="J55" s="30"/>
      <c r="K55" s="112">
        <f t="shared" si="8"/>
        <v>30</v>
      </c>
      <c r="L55" s="111">
        <f t="shared" si="10"/>
        <v>0</v>
      </c>
      <c r="M55" s="111">
        <f t="shared" si="11"/>
        <v>0</v>
      </c>
      <c r="N55" s="111">
        <f t="shared" si="12"/>
        <v>0</v>
      </c>
      <c r="O55" s="111">
        <f t="shared" si="13"/>
        <v>0</v>
      </c>
      <c r="P55" s="111">
        <f t="shared" si="5"/>
        <v>0</v>
      </c>
    </row>
    <row r="56" spans="2:16" s="16" customFormat="1" x14ac:dyDescent="0.2">
      <c r="B56" s="160" t="s">
        <v>1</v>
      </c>
      <c r="C56" s="155"/>
      <c r="D56" s="85">
        <f>SUM(D26:D55)</f>
        <v>0</v>
      </c>
      <c r="E56" s="86">
        <f>SUM(E26:E55)</f>
        <v>0</v>
      </c>
      <c r="F56" s="86">
        <f>SUM(F26:F55)</f>
        <v>0</v>
      </c>
      <c r="G56" s="86">
        <f>SUM(G26:G55)</f>
        <v>0</v>
      </c>
      <c r="H56" s="86">
        <f>SUM(H26:H55)</f>
        <v>0</v>
      </c>
      <c r="I56" s="45"/>
      <c r="J56" s="45"/>
      <c r="K56" s="113" t="s">
        <v>1</v>
      </c>
      <c r="L56" s="47">
        <f>SUM(L26:L55)</f>
        <v>0</v>
      </c>
      <c r="M56" s="47">
        <f>SUM(M26:M55)</f>
        <v>0</v>
      </c>
      <c r="N56" s="47">
        <f>SUM(N26:N55)</f>
        <v>0</v>
      </c>
      <c r="O56" s="47">
        <f>SUM(O26:O55)</f>
        <v>0</v>
      </c>
      <c r="P56" s="47">
        <f>SUM(P26:P55)</f>
        <v>0</v>
      </c>
    </row>
    <row r="57" spans="2:16" s="16" customFormat="1" x14ac:dyDescent="0.2">
      <c r="B57" s="161" t="s">
        <v>48</v>
      </c>
      <c r="C57" s="155"/>
      <c r="D57" s="87">
        <f>L56</f>
        <v>0</v>
      </c>
      <c r="E57" s="88">
        <f t="shared" ref="E57:H57" si="14">M56</f>
        <v>0</v>
      </c>
      <c r="F57" s="89">
        <f t="shared" si="14"/>
        <v>0</v>
      </c>
      <c r="G57" s="90">
        <f t="shared" si="14"/>
        <v>0</v>
      </c>
      <c r="H57" s="91">
        <f t="shared" si="14"/>
        <v>0</v>
      </c>
      <c r="I57" s="45"/>
      <c r="J57" s="45"/>
      <c r="K57" s="46"/>
      <c r="L57" s="47"/>
      <c r="M57" s="47"/>
      <c r="N57" s="47"/>
      <c r="O57" s="47"/>
      <c r="P57" s="47"/>
    </row>
    <row r="58" spans="2:16" x14ac:dyDescent="0.2">
      <c r="B58" s="48"/>
      <c r="C58" s="48"/>
      <c r="D58" s="52"/>
      <c r="E58" s="53" t="str">
        <f>IF(E56&gt;F56,"NB: Inkomsten &lt; Operationele kosten, dus FG-berekening niet nodig/zinvol","")</f>
        <v/>
      </c>
      <c r="F58" s="52"/>
      <c r="G58" s="54"/>
      <c r="H58" s="52"/>
      <c r="I58" s="50"/>
      <c r="J58" s="50"/>
      <c r="K58" s="49"/>
    </row>
    <row r="59" spans="2:16" x14ac:dyDescent="0.2">
      <c r="B59" s="51"/>
      <c r="C59" s="51"/>
      <c r="D59" s="52"/>
      <c r="E59" s="53"/>
      <c r="F59" s="52"/>
      <c r="G59" s="54"/>
      <c r="H59" s="52"/>
      <c r="I59" s="55"/>
      <c r="J59" s="55"/>
      <c r="K59" s="50"/>
    </row>
    <row r="60" spans="2:16" x14ac:dyDescent="0.2">
      <c r="B60" s="153" t="s">
        <v>92</v>
      </c>
      <c r="C60" s="154"/>
      <c r="D60" s="154"/>
      <c r="E60" s="154"/>
      <c r="F60" s="154"/>
      <c r="G60" s="154"/>
      <c r="H60" s="155"/>
      <c r="I60" s="50"/>
      <c r="J60" s="49"/>
    </row>
    <row r="61" spans="2:16" x14ac:dyDescent="0.2">
      <c r="B61" s="126"/>
      <c r="C61" s="127"/>
      <c r="D61" s="128" t="s">
        <v>93</v>
      </c>
      <c r="E61" s="128"/>
      <c r="F61" s="129"/>
      <c r="G61" s="129"/>
      <c r="H61" s="130"/>
      <c r="I61" s="36"/>
      <c r="J61" s="49"/>
    </row>
    <row r="62" spans="2:16" x14ac:dyDescent="0.2">
      <c r="B62" s="132"/>
      <c r="C62" s="129"/>
      <c r="D62" s="133"/>
      <c r="E62" s="133"/>
      <c r="F62" s="129"/>
      <c r="G62" s="129"/>
      <c r="H62" s="134"/>
      <c r="I62" s="51"/>
      <c r="J62" s="49"/>
    </row>
    <row r="63" spans="2:16" x14ac:dyDescent="0.2">
      <c r="B63" s="115"/>
      <c r="C63" s="12"/>
      <c r="D63" s="25" t="s">
        <v>79</v>
      </c>
      <c r="E63" s="12"/>
      <c r="F63" s="12"/>
      <c r="G63" s="19"/>
      <c r="H63" s="92">
        <f>+L56</f>
        <v>0</v>
      </c>
      <c r="I63" s="59"/>
      <c r="J63" s="49"/>
      <c r="L63" s="60"/>
    </row>
    <row r="64" spans="2:16" x14ac:dyDescent="0.2">
      <c r="B64" s="56"/>
      <c r="C64" s="57"/>
      <c r="D64" s="25" t="s">
        <v>90</v>
      </c>
      <c r="E64" s="12"/>
      <c r="F64" s="57"/>
      <c r="G64" s="93">
        <f>M56</f>
        <v>0</v>
      </c>
      <c r="H64" s="58"/>
      <c r="I64" s="51"/>
      <c r="J64" s="49"/>
    </row>
    <row r="65" spans="2:10" x14ac:dyDescent="0.2">
      <c r="B65" s="56"/>
      <c r="C65" s="57"/>
      <c r="D65" s="12" t="s">
        <v>45</v>
      </c>
      <c r="E65" s="57"/>
      <c r="F65" s="57"/>
      <c r="G65" s="94">
        <f>N56</f>
        <v>0</v>
      </c>
      <c r="H65" s="58"/>
      <c r="I65" s="51"/>
      <c r="J65" s="49"/>
    </row>
    <row r="66" spans="2:10" x14ac:dyDescent="0.2">
      <c r="B66" s="61"/>
      <c r="C66" s="19"/>
      <c r="D66" s="25" t="s">
        <v>46</v>
      </c>
      <c r="E66" s="19"/>
      <c r="F66" s="19"/>
      <c r="G66" s="131">
        <f>O56</f>
        <v>0</v>
      </c>
      <c r="H66" s="62"/>
      <c r="I66" s="36"/>
      <c r="J66" s="49"/>
    </row>
    <row r="67" spans="2:10" x14ac:dyDescent="0.2">
      <c r="B67" s="115"/>
      <c r="C67" s="12"/>
      <c r="D67" s="25" t="s">
        <v>89</v>
      </c>
      <c r="E67" s="12"/>
      <c r="F67" s="12"/>
      <c r="G67" s="63"/>
      <c r="H67" s="135">
        <f>+N56+O56-M56</f>
        <v>0</v>
      </c>
      <c r="I67" s="59"/>
      <c r="J67" s="49"/>
    </row>
    <row r="68" spans="2:10" x14ac:dyDescent="0.2">
      <c r="B68" s="115"/>
      <c r="C68" s="12"/>
      <c r="D68" s="12" t="s">
        <v>80</v>
      </c>
      <c r="E68" s="12"/>
      <c r="F68" s="12"/>
      <c r="G68" s="64" t="s">
        <v>49</v>
      </c>
      <c r="H68" s="95">
        <f>+H63-H67</f>
        <v>0</v>
      </c>
      <c r="I68" s="65"/>
      <c r="J68" s="18"/>
    </row>
    <row r="69" spans="2:10" x14ac:dyDescent="0.2">
      <c r="B69" s="115"/>
      <c r="C69" s="12"/>
      <c r="D69" s="12"/>
      <c r="E69" s="12"/>
      <c r="F69" s="12"/>
      <c r="G69" s="57"/>
      <c r="H69" s="66"/>
      <c r="I69" s="59"/>
      <c r="J69" s="49"/>
    </row>
    <row r="70" spans="2:10" x14ac:dyDescent="0.2">
      <c r="B70" s="115"/>
      <c r="C70" s="12"/>
      <c r="D70" s="12" t="s">
        <v>133</v>
      </c>
      <c r="E70" s="20"/>
      <c r="F70" s="67"/>
      <c r="G70" s="138" t="s">
        <v>75</v>
      </c>
      <c r="H70" s="143"/>
      <c r="I70" s="36"/>
      <c r="J70" s="18"/>
    </row>
    <row r="71" spans="2:10" x14ac:dyDescent="0.2">
      <c r="B71" s="115"/>
      <c r="C71" s="12"/>
      <c r="D71" s="25" t="s">
        <v>126</v>
      </c>
      <c r="E71" s="25"/>
      <c r="F71" s="12"/>
      <c r="G71" s="138" t="s">
        <v>117</v>
      </c>
      <c r="H71" s="149" t="e">
        <f>H70/D56</f>
        <v>#DIV/0!</v>
      </c>
      <c r="I71" s="59"/>
      <c r="J71" s="49"/>
    </row>
    <row r="72" spans="2:10" x14ac:dyDescent="0.2">
      <c r="B72" s="136"/>
      <c r="C72" s="37"/>
      <c r="D72" s="137"/>
      <c r="E72" s="37"/>
      <c r="F72" s="37"/>
      <c r="G72" s="105"/>
      <c r="H72" s="102"/>
    </row>
    <row r="73" spans="2:10" x14ac:dyDescent="0.2">
      <c r="D73" s="4"/>
      <c r="E73" s="3"/>
      <c r="G73" s="68"/>
    </row>
    <row r="74" spans="2:10" x14ac:dyDescent="0.2">
      <c r="D74" s="4"/>
      <c r="E74" s="3"/>
      <c r="G74" s="69"/>
      <c r="H74" s="48"/>
      <c r="I74" s="70"/>
      <c r="J74" s="70"/>
    </row>
    <row r="75" spans="2:10" x14ac:dyDescent="0.2">
      <c r="D75" s="54"/>
      <c r="E75" s="52"/>
    </row>
    <row r="76" spans="2:10" x14ac:dyDescent="0.2">
      <c r="D76" s="54"/>
      <c r="E76" s="71"/>
    </row>
    <row r="77" spans="2:10" x14ac:dyDescent="0.2">
      <c r="D77" s="54"/>
      <c r="E77" s="71"/>
    </row>
    <row r="78" spans="2:10" x14ac:dyDescent="0.2">
      <c r="D78" s="54"/>
      <c r="E78" s="71"/>
    </row>
    <row r="79" spans="2:10" x14ac:dyDescent="0.2">
      <c r="D79" s="54"/>
      <c r="E79" s="71"/>
    </row>
    <row r="80" spans="2:10" x14ac:dyDescent="0.2">
      <c r="D80" s="54"/>
      <c r="E80" s="71"/>
    </row>
    <row r="81" spans="4:5" x14ac:dyDescent="0.2">
      <c r="D81" s="54"/>
      <c r="E81" s="71"/>
    </row>
    <row r="82" spans="4:5" x14ac:dyDescent="0.2">
      <c r="D82" s="54"/>
      <c r="E82" s="71"/>
    </row>
    <row r="83" spans="4:5" x14ac:dyDescent="0.2">
      <c r="D83" s="55"/>
      <c r="E83" s="71"/>
    </row>
    <row r="84" spans="4:5" x14ac:dyDescent="0.2">
      <c r="D84" s="55"/>
      <c r="E84" s="71"/>
    </row>
    <row r="85" spans="4:5" x14ac:dyDescent="0.2">
      <c r="D85" s="55"/>
      <c r="E85" s="71"/>
    </row>
    <row r="86" spans="4:5" x14ac:dyDescent="0.2">
      <c r="D86" s="52"/>
      <c r="E86" s="71"/>
    </row>
    <row r="87" spans="4:5" x14ac:dyDescent="0.2">
      <c r="D87" s="52"/>
      <c r="E87" s="71"/>
    </row>
  </sheetData>
  <dataConsolidate topLabels="1">
    <dataRefs count="1">
      <dataRef ref="D2:H7" sheet="Data_FG_berekening"/>
    </dataRefs>
  </dataConsolidate>
  <mergeCells count="21">
    <mergeCell ref="B2:D2"/>
    <mergeCell ref="B5:C5"/>
    <mergeCell ref="B6:C6"/>
    <mergeCell ref="B7:C7"/>
    <mergeCell ref="B8:C8"/>
    <mergeCell ref="B60:H60"/>
    <mergeCell ref="B4:C4"/>
    <mergeCell ref="B14:C14"/>
    <mergeCell ref="B20:C20"/>
    <mergeCell ref="B21:C21"/>
    <mergeCell ref="B56:C56"/>
    <mergeCell ref="B57:C57"/>
    <mergeCell ref="B9:C9"/>
    <mergeCell ref="B10:C10"/>
    <mergeCell ref="B11:C11"/>
    <mergeCell ref="B12:C12"/>
    <mergeCell ref="B15:C15"/>
    <mergeCell ref="B16:C16"/>
    <mergeCell ref="B24:C24"/>
    <mergeCell ref="B17:C17"/>
    <mergeCell ref="B18:C18"/>
  </mergeCells>
  <phoneticPr fontId="13" type="noConversion"/>
  <dataValidations count="2">
    <dataValidation type="date" allowBlank="1" showInputMessage="1" showErrorMessage="1" sqref="D12" xr:uid="{00000000-0002-0000-0000-000001000000}">
      <formula1>42614</formula1>
      <formula2>45703</formula2>
    </dataValidation>
    <dataValidation type="whole" operator="greaterThanOrEqual" allowBlank="1" showInputMessage="1" showErrorMessage="1" sqref="D2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headerFooter alignWithMargins="0">
    <oddFooter>&amp;LPrintdatum:
&amp;D&amp;CAlle bedragen in deze berekening zijn afgerond naar hele €uro's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Data_FG_berekening!$B$15:$B$17</xm:f>
          </x14:formula1>
          <xm:sqref>D10</xm:sqref>
        </x14:dataValidation>
        <x14:dataValidation type="list" allowBlank="1" showInputMessage="1" showErrorMessage="1" xr:uid="{00000000-0002-0000-0000-000003000000}">
          <x14:formula1>
            <xm:f>Data_FG_berekening!$A$2:$A$11</xm:f>
          </x14:formula1>
          <xm:sqref>D15</xm:sqref>
        </x14:dataValidation>
        <x14:dataValidation type="list" allowBlank="1" showInputMessage="1" showErrorMessage="1" xr:uid="{00000000-0002-0000-0000-000004000000}">
          <x14:formula1>
            <xm:f>Data_FG_berekening!$B$2:$B$12</xm:f>
          </x14:formula1>
          <xm:sqref>D17</xm:sqref>
        </x14:dataValidation>
        <x14:dataValidation type="list" allowBlank="1" showInputMessage="1" showErrorMessage="1" xr:uid="{00000000-0002-0000-0000-000006000000}">
          <x14:formula1>
            <xm:f>Data_FG_berekening!$D$2:$D$11</xm:f>
          </x14:formula1>
          <xm:sqref>D5</xm:sqref>
        </x14:dataValidation>
        <x14:dataValidation type="list" allowBlank="1" showInputMessage="1" showErrorMessage="1" xr:uid="{00000000-0002-0000-0000-000005000000}">
          <x14:formula1>
            <xm:f>Data_FG_berekening!$C$2:$C$23</xm:f>
          </x14:formula1>
          <xm:sqref>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workbookViewId="0">
      <selection activeCell="D18" sqref="D18"/>
    </sheetView>
  </sheetViews>
  <sheetFormatPr defaultRowHeight="12.75" x14ac:dyDescent="0.2"/>
  <cols>
    <col min="1" max="1" width="10" customWidth="1"/>
    <col min="2" max="2" width="40.7109375" bestFit="1" customWidth="1"/>
    <col min="3" max="3" width="23.5703125" customWidth="1"/>
    <col min="4" max="4" width="23.42578125" customWidth="1"/>
    <col min="5" max="7" width="8.7109375" customWidth="1"/>
  </cols>
  <sheetData>
    <row r="1" spans="1:12" x14ac:dyDescent="0.2">
      <c r="A1" s="100" t="s">
        <v>6</v>
      </c>
      <c r="B1" s="101" t="s">
        <v>27</v>
      </c>
      <c r="C1" s="124" t="s">
        <v>8</v>
      </c>
      <c r="D1" s="103" t="s">
        <v>123</v>
      </c>
      <c r="E1" s="74"/>
      <c r="F1" s="74"/>
      <c r="G1" s="74"/>
      <c r="I1" s="1"/>
    </row>
    <row r="2" spans="1:12" x14ac:dyDescent="0.2">
      <c r="A2" s="96">
        <v>2023</v>
      </c>
      <c r="B2" s="116" t="s">
        <v>16</v>
      </c>
      <c r="C2" s="125" t="s">
        <v>9</v>
      </c>
      <c r="D2" s="122" t="s">
        <v>124</v>
      </c>
      <c r="E2" s="77"/>
      <c r="F2" s="77"/>
      <c r="G2" s="77"/>
      <c r="I2" s="2"/>
      <c r="J2" s="77"/>
      <c r="K2" s="77"/>
      <c r="L2" s="76"/>
    </row>
    <row r="3" spans="1:12" x14ac:dyDescent="0.2">
      <c r="A3" s="96">
        <f>A2+1</f>
        <v>2024</v>
      </c>
      <c r="B3" s="116" t="s">
        <v>17</v>
      </c>
      <c r="C3" s="98" t="s">
        <v>72</v>
      </c>
      <c r="D3" s="122" t="s">
        <v>125</v>
      </c>
      <c r="E3" s="77"/>
      <c r="F3" s="77"/>
      <c r="G3" s="77"/>
      <c r="I3" s="2"/>
      <c r="J3" s="77"/>
      <c r="K3" s="77"/>
    </row>
    <row r="4" spans="1:12" x14ac:dyDescent="0.2">
      <c r="A4" s="96">
        <f t="shared" ref="A4:A6" si="0">A3+1</f>
        <v>2025</v>
      </c>
      <c r="B4" s="116" t="s">
        <v>18</v>
      </c>
      <c r="C4" s="98" t="s">
        <v>73</v>
      </c>
      <c r="D4" s="122" t="s">
        <v>131</v>
      </c>
      <c r="E4" s="77"/>
      <c r="F4" s="76"/>
      <c r="G4" s="76"/>
      <c r="I4" s="2"/>
      <c r="J4" s="77"/>
      <c r="K4" s="77"/>
      <c r="L4" s="76"/>
    </row>
    <row r="5" spans="1:12" x14ac:dyDescent="0.2">
      <c r="A5" s="96">
        <f t="shared" si="0"/>
        <v>2026</v>
      </c>
      <c r="B5" s="116" t="s">
        <v>19</v>
      </c>
      <c r="C5" s="98" t="s">
        <v>74</v>
      </c>
      <c r="D5" s="122" t="s">
        <v>132</v>
      </c>
      <c r="E5" s="77"/>
      <c r="F5" s="75"/>
      <c r="G5" s="75"/>
      <c r="I5" s="2"/>
      <c r="J5" s="77"/>
      <c r="K5" s="77"/>
      <c r="L5" s="76"/>
    </row>
    <row r="6" spans="1:12" x14ac:dyDescent="0.2">
      <c r="A6" s="96">
        <f t="shared" si="0"/>
        <v>2027</v>
      </c>
      <c r="B6" s="116" t="s">
        <v>20</v>
      </c>
      <c r="C6" s="98" t="s">
        <v>65</v>
      </c>
      <c r="D6" s="122"/>
      <c r="E6" s="76"/>
      <c r="F6" s="75"/>
      <c r="G6" s="75"/>
    </row>
    <row r="7" spans="1:12" x14ac:dyDescent="0.2">
      <c r="A7" s="96"/>
      <c r="B7" s="116" t="s">
        <v>21</v>
      </c>
      <c r="C7" s="98" t="s">
        <v>10</v>
      </c>
      <c r="D7" s="122"/>
    </row>
    <row r="8" spans="1:12" x14ac:dyDescent="0.2">
      <c r="A8" s="96"/>
      <c r="B8" s="116" t="s">
        <v>22</v>
      </c>
      <c r="C8" s="98" t="s">
        <v>66</v>
      </c>
      <c r="D8" s="122"/>
    </row>
    <row r="9" spans="1:12" x14ac:dyDescent="0.2">
      <c r="A9" s="96"/>
      <c r="B9" s="116" t="s">
        <v>23</v>
      </c>
      <c r="C9" s="98" t="s">
        <v>67</v>
      </c>
      <c r="D9" s="122"/>
    </row>
    <row r="10" spans="1:12" x14ac:dyDescent="0.2">
      <c r="A10" s="96"/>
      <c r="B10" s="116" t="s">
        <v>24</v>
      </c>
      <c r="C10" s="98" t="s">
        <v>68</v>
      </c>
      <c r="D10" s="122"/>
    </row>
    <row r="11" spans="1:12" x14ac:dyDescent="0.2">
      <c r="A11" s="97"/>
      <c r="B11" s="116" t="s">
        <v>25</v>
      </c>
      <c r="C11" s="98" t="s">
        <v>69</v>
      </c>
      <c r="D11" s="122"/>
    </row>
    <row r="12" spans="1:12" x14ac:dyDescent="0.2">
      <c r="A12" s="1"/>
      <c r="B12" s="117" t="s">
        <v>26</v>
      </c>
      <c r="C12" s="98" t="s">
        <v>11</v>
      </c>
      <c r="D12" s="123"/>
    </row>
    <row r="13" spans="1:12" x14ac:dyDescent="0.2">
      <c r="A13" s="1"/>
      <c r="B13" s="1"/>
      <c r="C13" s="98" t="s">
        <v>70</v>
      </c>
    </row>
    <row r="14" spans="1:12" x14ac:dyDescent="0.2">
      <c r="C14" s="98" t="s">
        <v>71</v>
      </c>
    </row>
    <row r="15" spans="1:12" x14ac:dyDescent="0.2">
      <c r="B15" s="118" t="s">
        <v>39</v>
      </c>
      <c r="C15" s="98" t="s">
        <v>60</v>
      </c>
    </row>
    <row r="16" spans="1:12" x14ac:dyDescent="0.2">
      <c r="B16" s="119" t="s">
        <v>40</v>
      </c>
      <c r="C16" s="98" t="s">
        <v>61</v>
      </c>
    </row>
    <row r="17" spans="2:3" x14ac:dyDescent="0.2">
      <c r="B17" s="120" t="s">
        <v>41</v>
      </c>
      <c r="C17" s="98" t="s">
        <v>12</v>
      </c>
    </row>
    <row r="18" spans="2:3" x14ac:dyDescent="0.2">
      <c r="C18" s="98" t="s">
        <v>62</v>
      </c>
    </row>
    <row r="19" spans="2:3" x14ac:dyDescent="0.2">
      <c r="B19" s="121">
        <v>1000000</v>
      </c>
      <c r="C19" s="98" t="s">
        <v>63</v>
      </c>
    </row>
    <row r="20" spans="2:3" x14ac:dyDescent="0.2">
      <c r="C20" s="98" t="s">
        <v>64</v>
      </c>
    </row>
    <row r="21" spans="2:3" x14ac:dyDescent="0.2">
      <c r="C21" s="98" t="s">
        <v>59</v>
      </c>
    </row>
    <row r="22" spans="2:3" x14ac:dyDescent="0.2">
      <c r="C22" s="99" t="s">
        <v>13</v>
      </c>
    </row>
    <row r="23" spans="2:3" x14ac:dyDescent="0.2">
      <c r="C23" s="99"/>
    </row>
    <row r="28" spans="2:3" x14ac:dyDescent="0.2">
      <c r="C28" s="1"/>
    </row>
    <row r="29" spans="2:3" x14ac:dyDescent="0.2">
      <c r="C29" s="1"/>
    </row>
    <row r="30" spans="2:3" x14ac:dyDescent="0.2">
      <c r="C30" s="1"/>
    </row>
    <row r="31" spans="2:3" x14ac:dyDescent="0.2">
      <c r="C31" s="1"/>
    </row>
    <row r="32" spans="2:3" x14ac:dyDescent="0.2">
      <c r="C32" s="1"/>
    </row>
    <row r="33" spans="3:3" x14ac:dyDescent="0.2">
      <c r="C33" s="1"/>
    </row>
    <row r="34" spans="3:3" x14ac:dyDescent="0.2">
      <c r="C34" s="1"/>
    </row>
  </sheetData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Oplegger</vt:lpstr>
      <vt:lpstr>Format_FG_berekening</vt:lpstr>
      <vt:lpstr>Data_FG_berekening</vt:lpstr>
      <vt:lpstr>Format_FG_berekening!Afdrukbereik</vt:lpstr>
      <vt:lpstr>Oplegger!Afdrukbereik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Groen, Kees-Jan</dc:creator>
  <cp:lastModifiedBy>Raben, Miriam</cp:lastModifiedBy>
  <cp:lastPrinted>2021-03-18T13:16:43Z</cp:lastPrinted>
  <dcterms:created xsi:type="dcterms:W3CDTF">2007-08-02T09:45:33Z</dcterms:created>
  <dcterms:modified xsi:type="dcterms:W3CDTF">2023-02-01T13:56:20Z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NeedsREVERT">
    <vt:lpwstr>FALSE</vt:lpwstr>
  </property>
  <property fmtid="{D5CDD505-2E9C-101B-9397-08002B2CF9AE}" pid="4" name="Jet Reports Drill Button Active">
    <vt:bool>false</vt:bool>
  </property>
  <property fmtid="{D5CDD505-2E9C-101B-9397-08002B2CF9AE}" pid="5" name="DM_Links_Updated">
    <vt:bool>true</vt:bool>
  </property>
</Properties>
</file>